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Расчет цены" sheetId="4" r:id="rId1"/>
  </sheets>
  <definedNames>
    <definedName name="_xlnm._FilterDatabase" localSheetId="0" hidden="1">'Расчет цены'!$A$8:$AQ$11</definedName>
    <definedName name="Excel_BuiltIn__FilterDatabase" localSheetId="0">'Расчет цены'!$A$7:$M$8</definedName>
  </definedNames>
  <calcPr calcId="145621"/>
</workbook>
</file>

<file path=xl/calcChain.xml><?xml version="1.0" encoding="utf-8"?>
<calcChain xmlns="http://schemas.openxmlformats.org/spreadsheetml/2006/main">
  <c r="K9" i="4" l="1"/>
  <c r="H9" i="4" l="1"/>
  <c r="I9" i="4" s="1"/>
  <c r="J9" i="4" s="1"/>
  <c r="L9" i="4"/>
  <c r="M9" i="4" s="1"/>
  <c r="M10" i="4" l="1"/>
</calcChain>
</file>

<file path=xl/sharedStrings.xml><?xml version="1.0" encoding="utf-8"?>
<sst xmlns="http://schemas.openxmlformats.org/spreadsheetml/2006/main" count="26" uniqueCount="26">
  <si>
    <t>ИТОГО:</t>
  </si>
  <si>
    <t>Н(М)ЦК, контракта с учетом наименьшего коммерческого предложения (руб.)</t>
  </si>
  <si>
    <t>Цена за ед. изм. минимального коммерческого  предложения (руб.)</t>
  </si>
  <si>
    <t xml:space="preserve">коэффициент вариации цен V (%)
</t>
  </si>
  <si>
    <t>Среднее квадратичное отклонение</t>
  </si>
  <si>
    <t xml:space="preserve">Средняя арифметическая цена за единицу     &lt;ц&gt; </t>
  </si>
  <si>
    <t>Н(М)ЦК определяемая методом сопоставимых рыночных цен (анализа рынка)*</t>
  </si>
  <si>
    <t>Однородность совокупности значений выявленных цен, используемых в расчете Н(М)ЦК</t>
  </si>
  <si>
    <t>Коммерческие предложения, цена за ед. измерения, руб.</t>
  </si>
  <si>
    <t>Ед. изм</t>
  </si>
  <si>
    <t xml:space="preserve"> Наименование товара</t>
  </si>
  <si>
    <t>№</t>
  </si>
  <si>
    <t>Расчет НМЦК методом сопоставимых рыночных цен (анализа рынка), являющимся приоритетным для определения и обоснования Н(М)ЦК.
Начальная (максимальная) цена контракта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567,  с  учетом рекомендаций Комитета по здравоохранению Ленинградской области  (письмо № 14- 737/15-0-0 от 18.04.2015) и с учетом положений статьи 34 Бюджетного кодекса Российской Федерации, регламентирующей принцип эффективности использования бюджетных средств (необходимость достижения заданных результатов с использованием наименьшего объема средств (экономности) и (или) достижения наилучшего результата с использованием определенного бюджетом объема средств (результативности).
            В целях получения ценовой информации в отношении товара (работы, услуги)  для определения начальной (максимальной) цены контракта заказчиком осуществлен анализ общедоступной ценовой информации (реклама, каталоги  и другие предложения, обращенные к неопределенному кругу лиц, данные государственной статистической отчетности о ценах на товары (работы и услуги). Поиск ценовой информации результатов не дал. Заказчиком направлены запросы о предоставлении ценовой информации 5 поставщикам (подрядчикам, исполнителям) , обладающим опытом поставок (работ, услуг) , информация о которых имеется в свободном доступе, и получены ответы от трех поставщиков (подрядчиков, исполнителей) с ценовой информацией, на основании которых осуществлен расчет начальной (максимальной) цены контракта. Во избежание сговора участников размещения заказа и нарушения статьи 11 о запрете на ограничивающие конкуренцию соглашения хозяйствующих субъектов Федерального закона № 135 от  26 июля 2006 года
«О защите конкуренции», Заказчик не указывает в расчетах  сведения о поставщиках (подрядчиках, исполнителях)  , подавших коммерческие предложения, данные сведения хранятся у Заказчика.</t>
  </si>
  <si>
    <t>Обоснование начальной (максимальной) цены контракта</t>
  </si>
  <si>
    <t xml:space="preserve">Приложение №2 </t>
  </si>
  <si>
    <t>Кол-во</t>
  </si>
  <si>
    <r>
      <t>Расчет Н(М)ЦК по формуле 
v - количество (объем) закупаемого товара (работы, услуги);
n - количество значений, используемых в расчете;
i - номер источника ценовой информации;
ц</t>
    </r>
    <r>
      <rPr>
        <sz val="8"/>
        <color indexed="8"/>
        <rFont val="Calibri"/>
        <family val="2"/>
        <charset val="204"/>
      </rPr>
      <t>ᵢ</t>
    </r>
    <r>
      <rPr>
        <sz val="8"/>
        <color indexed="8"/>
        <rFont val="Times New Roman"/>
        <family val="1"/>
        <charset val="204"/>
      </rPr>
      <t xml:space="preserve"> - цена единицы</t>
    </r>
  </si>
  <si>
    <t>Поставка строительных материалов для нужд ГБУЗ ЛО «Всеволожская КМБ» в 2026 г.</t>
  </si>
  <si>
    <t xml:space="preserve">УТВЕРЖДАЮ 
Заместитель главного врача 
по экономическим вопросам
ГБУЗ ЛО «Всеволожская КМБ»
__________________М.А. Кирюхин
</t>
  </si>
  <si>
    <t>шт.</t>
  </si>
  <si>
    <t>Насос топливный высокого давления ОКПД 2  28.13.11.110</t>
  </si>
  <si>
    <t>Коммерческое предложение 
вх. № 09/10-22 от 09.10.26г.</t>
  </si>
  <si>
    <t>Коммерческое предложение 
вх. № 09/10-23 от 09.10.26г.</t>
  </si>
  <si>
    <t>Коммерческое предложение 
вх. № 09/10-24 от 09.10.26г.</t>
  </si>
  <si>
    <t>Начальная максимальная цена составляет: 157 500 (Сто пятьдесят семь тысяч пятьсот) рублей 00 копеек</t>
  </si>
  <si>
    <t>ИКЗ 262470303270147030100104620000000244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</si>
</sst>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name val="Arial"/>
      <family val="2"/>
      <charset val="204"/>
    </font>
    <font>
      <sz val="11"/>
      <color indexed="9"/>
      <name val="Calibri"/>
      <family val="2"/>
      <charset val="204"/>
    </font>
    <font>
      <sz val="9"/>
      <name val="Geneva"/>
      <family val="2"/>
      <charset val="204"/>
    </font>
    <font>
      <sz val="12"/>
      <name val="RotisSansSerif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u/>
      <sz val="10"/>
      <color indexed="12"/>
      <name val="Arial Cyr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1"/>
      <charset val="204"/>
    </font>
    <font>
      <sz val="11"/>
      <color indexed="60"/>
      <name val="Calibri"/>
      <family val="2"/>
      <charset val="204"/>
    </font>
    <font>
      <sz val="10"/>
      <name val="Arial Cyr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8"/>
      <color indexed="8"/>
      <name val="Calibri"/>
      <family val="2"/>
      <charset val="204"/>
    </font>
    <font>
      <sz val="8"/>
      <color indexed="8"/>
      <name val="Times New Roman"/>
      <family val="1"/>
      <charset val="204"/>
    </font>
    <font>
      <sz val="6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</fills>
  <borders count="21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58">
    <xf numFmtId="0" fontId="0" fillId="0" borderId="0"/>
    <xf numFmtId="0" fontId="5" fillId="0" borderId="0"/>
    <xf numFmtId="0" fontId="10" fillId="0" borderId="0"/>
    <xf numFmtId="0" fontId="5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5" fillId="0" borderId="0"/>
    <xf numFmtId="0" fontId="5" fillId="0" borderId="0"/>
    <xf numFmtId="0" fontId="12" fillId="0" borderId="0"/>
    <xf numFmtId="0" fontId="13" fillId="0" borderId="0"/>
    <xf numFmtId="0" fontId="5" fillId="0" borderId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20" borderId="0" applyNumberFormat="0" applyBorder="0" applyAlignment="0" applyProtection="0"/>
    <xf numFmtId="0" fontId="14" fillId="8" borderId="11" applyNumberFormat="0" applyAlignment="0" applyProtection="0"/>
    <xf numFmtId="0" fontId="15" fillId="21" borderId="12" applyNumberFormat="0" applyAlignment="0" applyProtection="0"/>
    <xf numFmtId="0" fontId="16" fillId="21" borderId="11" applyNumberForma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0" borderId="14" applyNumberFormat="0" applyFill="0" applyAlignment="0" applyProtection="0"/>
    <xf numFmtId="0" fontId="20" fillId="0" borderId="15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16" applyNumberFormat="0" applyFill="0" applyAlignment="0" applyProtection="0"/>
    <xf numFmtId="0" fontId="22" fillId="22" borderId="17" applyNumberFormat="0" applyAlignment="0" applyProtection="0"/>
    <xf numFmtId="0" fontId="23" fillId="0" borderId="0" applyNumberFormat="0" applyFill="0" applyBorder="0" applyAlignment="0" applyProtection="0"/>
    <xf numFmtId="0" fontId="24" fillId="23" borderId="0" applyNumberFormat="0" applyBorder="0" applyAlignment="0" applyProtection="0"/>
    <xf numFmtId="0" fontId="25" fillId="0" borderId="0"/>
    <xf numFmtId="0" fontId="25" fillId="0" borderId="0"/>
    <xf numFmtId="0" fontId="1" fillId="0" borderId="0"/>
    <xf numFmtId="0" fontId="5" fillId="0" borderId="0"/>
    <xf numFmtId="0" fontId="5" fillId="0" borderId="0"/>
    <xf numFmtId="0" fontId="26" fillId="4" borderId="0" applyNumberFormat="0" applyBorder="0" applyAlignment="0" applyProtection="0"/>
    <xf numFmtId="0" fontId="27" fillId="0" borderId="0" applyNumberFormat="0" applyFill="0" applyBorder="0" applyAlignment="0" applyProtection="0"/>
    <xf numFmtId="0" fontId="1" fillId="24" borderId="18" applyNumberFormat="0" applyAlignment="0" applyProtection="0"/>
    <xf numFmtId="0" fontId="28" fillId="0" borderId="19" applyNumberFormat="0" applyFill="0" applyAlignment="0" applyProtection="0"/>
    <xf numFmtId="0" fontId="5" fillId="0" borderId="0"/>
    <xf numFmtId="0" fontId="5" fillId="0" borderId="0"/>
    <xf numFmtId="0" fontId="29" fillId="0" borderId="0" applyNumberFormat="0" applyFill="0" applyBorder="0" applyAlignment="0" applyProtection="0"/>
    <xf numFmtId="0" fontId="30" fillId="5" borderId="0" applyNumberFormat="0" applyBorder="0" applyAlignment="0" applyProtection="0"/>
  </cellStyleXfs>
  <cellXfs count="37">
    <xf numFmtId="0" fontId="0" fillId="0" borderId="0" xfId="0"/>
    <xf numFmtId="0" fontId="2" fillId="0" borderId="0" xfId="0" applyFont="1" applyFill="1"/>
    <xf numFmtId="0" fontId="3" fillId="0" borderId="0" xfId="0" applyFont="1" applyFill="1"/>
    <xf numFmtId="0" fontId="2" fillId="0" borderId="0" xfId="0" applyFont="1" applyFill="1" applyAlignment="1">
      <alignment horizontal="center"/>
    </xf>
    <xf numFmtId="0" fontId="2" fillId="0" borderId="0" xfId="0" applyNumberFormat="1" applyFont="1" applyFill="1" applyAlignment="1">
      <alignment wrapText="1"/>
    </xf>
    <xf numFmtId="0" fontId="2" fillId="0" borderId="2" xfId="0" applyFont="1" applyFill="1" applyBorder="1" applyAlignment="1">
      <alignment horizontal="center" vertical="center"/>
    </xf>
    <xf numFmtId="4" fontId="6" fillId="0" borderId="2" xfId="1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4" fontId="8" fillId="0" borderId="2" xfId="0" applyNumberFormat="1" applyFont="1" applyFill="1" applyBorder="1" applyAlignment="1">
      <alignment horizontal="center" vertical="center" wrapText="1"/>
    </xf>
    <xf numFmtId="2" fontId="8" fillId="0" borderId="2" xfId="0" applyNumberFormat="1" applyFont="1" applyFill="1" applyBorder="1" applyAlignment="1">
      <alignment horizontal="center" vertical="center"/>
    </xf>
    <xf numFmtId="4" fontId="8" fillId="0" borderId="3" xfId="0" applyNumberFormat="1" applyFont="1" applyFill="1" applyBorder="1" applyAlignment="1">
      <alignment horizontal="center" vertical="center" wrapText="1"/>
    </xf>
    <xf numFmtId="3" fontId="8" fillId="0" borderId="5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right" wrapText="1"/>
    </xf>
    <xf numFmtId="0" fontId="8" fillId="0" borderId="8" xfId="0" applyNumberFormat="1" applyFont="1" applyFill="1" applyBorder="1" applyAlignment="1">
      <alignment horizontal="center" vertical="center" textRotation="90" wrapText="1"/>
    </xf>
    <xf numFmtId="4" fontId="9" fillId="0" borderId="6" xfId="0" applyNumberFormat="1" applyFont="1" applyFill="1" applyBorder="1" applyAlignment="1">
      <alignment horizontal="right" vertical="center" wrapText="1"/>
    </xf>
    <xf numFmtId="4" fontId="9" fillId="0" borderId="7" xfId="0" applyNumberFormat="1" applyFont="1" applyFill="1" applyBorder="1" applyAlignment="1">
      <alignment horizontal="right" vertical="center" wrapText="1"/>
    </xf>
    <xf numFmtId="0" fontId="8" fillId="0" borderId="6" xfId="0" applyFont="1" applyBorder="1" applyAlignment="1">
      <alignment vertical="top" wrapText="1"/>
    </xf>
    <xf numFmtId="0" fontId="32" fillId="0" borderId="2" xfId="0" applyNumberFormat="1" applyFont="1" applyFill="1" applyBorder="1" applyAlignment="1">
      <alignment horizontal="center" vertical="top" wrapText="1"/>
    </xf>
    <xf numFmtId="0" fontId="9" fillId="0" borderId="6" xfId="0" applyFont="1" applyBorder="1" applyAlignment="1">
      <alignment vertical="center" wrapText="1"/>
    </xf>
    <xf numFmtId="0" fontId="8" fillId="0" borderId="0" xfId="0" applyFont="1" applyFill="1" applyBorder="1" applyAlignment="1">
      <alignment horizontal="right"/>
    </xf>
    <xf numFmtId="0" fontId="8" fillId="0" borderId="0" xfId="0" applyFont="1" applyFill="1" applyBorder="1" applyAlignment="1">
      <alignment horizontal="right" vertical="top" wrapText="1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vertical="top" wrapText="1"/>
    </xf>
    <xf numFmtId="2" fontId="7" fillId="0" borderId="10" xfId="0" applyNumberFormat="1" applyFont="1" applyFill="1" applyBorder="1" applyAlignment="1">
      <alignment horizontal="right" vertical="center"/>
    </xf>
    <xf numFmtId="2" fontId="7" fillId="0" borderId="4" xfId="0" applyNumberFormat="1" applyFont="1" applyFill="1" applyBorder="1" applyAlignment="1">
      <alignment horizontal="right" vertical="center"/>
    </xf>
    <xf numFmtId="2" fontId="7" fillId="0" borderId="9" xfId="0" applyNumberFormat="1" applyFont="1" applyFill="1" applyBorder="1" applyAlignment="1">
      <alignment horizontal="right" vertical="center"/>
    </xf>
    <xf numFmtId="0" fontId="33" fillId="0" borderId="10" xfId="0" applyFont="1" applyFill="1" applyBorder="1" applyAlignment="1">
      <alignment horizontal="center" wrapText="1"/>
    </xf>
    <xf numFmtId="0" fontId="33" fillId="0" borderId="4" xfId="0" applyFont="1" applyFill="1" applyBorder="1" applyAlignment="1">
      <alignment horizontal="center" wrapText="1"/>
    </xf>
    <xf numFmtId="0" fontId="33" fillId="0" borderId="9" xfId="0" applyFont="1" applyFill="1" applyBorder="1" applyAlignment="1">
      <alignment horizontal="center" wrapText="1"/>
    </xf>
    <xf numFmtId="0" fontId="34" fillId="0" borderId="2" xfId="0" applyNumberFormat="1" applyFont="1" applyFill="1" applyBorder="1" applyAlignment="1">
      <alignment horizontal="center" vertical="top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8" fillId="0" borderId="8" xfId="0" applyNumberFormat="1" applyFont="1" applyFill="1" applyBorder="1" applyAlignment="1">
      <alignment horizontal="center" vertical="center" wrapText="1"/>
    </xf>
    <xf numFmtId="0" fontId="8" fillId="0" borderId="20" xfId="0" applyNumberFormat="1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34" fillId="0" borderId="5" xfId="0" applyFont="1" applyFill="1" applyBorder="1" applyAlignment="1">
      <alignment horizontal="center" vertical="center" wrapText="1"/>
    </xf>
  </cellXfs>
  <cellStyles count="58">
    <cellStyle name="]_x000d__x000a_Width=1032_x000d__x000a_Height=776_x000d__x000a__x000d__x000a_[Customize]_x000d__x000a_PositionTAB=1_x000d__x000a_PositionMouse=1_x000d__x000a_AutoTAB=1_x000d__x000a_Edit.CaretWidth=2_x000d__x000a_ListCursor=1_x000d__x000a__x000d_" xfId="3"/>
    <cellStyle name="20% - Акцент1 2" xfId="4"/>
    <cellStyle name="20% - Акцент2 2" xfId="5"/>
    <cellStyle name="20% - Акцент3 2" xfId="6"/>
    <cellStyle name="20% - Акцент4 2" xfId="7"/>
    <cellStyle name="20% - Акцент5 2" xfId="8"/>
    <cellStyle name="20% - Акцент6 2" xfId="9"/>
    <cellStyle name="40% - Акцент1 2" xfId="10"/>
    <cellStyle name="40% - Акцент2 2" xfId="11"/>
    <cellStyle name="40% - Акцент3 2" xfId="12"/>
    <cellStyle name="40% - Акцент4 2" xfId="13"/>
    <cellStyle name="40% - Акцент5 2" xfId="14"/>
    <cellStyle name="40% - Акцент6 2" xfId="15"/>
    <cellStyle name="60% - Акцент1 2" xfId="16"/>
    <cellStyle name="60% - Акцент2 2" xfId="17"/>
    <cellStyle name="60% - Акцент3 2" xfId="18"/>
    <cellStyle name="60% - Акцент4 2" xfId="19"/>
    <cellStyle name="60% - Акцент5 2" xfId="20"/>
    <cellStyle name="60% - Акцент6 2" xfId="21"/>
    <cellStyle name="Normal 3" xfId="22"/>
    <cellStyle name="Normal 3 2" xfId="23"/>
    <cellStyle name="Normal_controlled" xfId="24"/>
    <cellStyle name="Standard_Oncology Pricelist_BBM Russia_050713" xfId="25"/>
    <cellStyle name="Style 1" xfId="26"/>
    <cellStyle name="Акцент1 2" xfId="27"/>
    <cellStyle name="Акцент2 2" xfId="28"/>
    <cellStyle name="Акцент3 2" xfId="29"/>
    <cellStyle name="Акцент4 2" xfId="30"/>
    <cellStyle name="Акцент5 2" xfId="31"/>
    <cellStyle name="Акцент6 2" xfId="32"/>
    <cellStyle name="Ввод  2" xfId="33"/>
    <cellStyle name="Вывод 2" xfId="34"/>
    <cellStyle name="Вычисление 2" xfId="35"/>
    <cellStyle name="Гиперссылка 2" xfId="36"/>
    <cellStyle name="Заголовок 1 2" xfId="37"/>
    <cellStyle name="Заголовок 2 2" xfId="38"/>
    <cellStyle name="Заголовок 3 2" xfId="39"/>
    <cellStyle name="Заголовок 4 2" xfId="40"/>
    <cellStyle name="Итог 2" xfId="41"/>
    <cellStyle name="Контрольная ячейка 2" xfId="42"/>
    <cellStyle name="Название 2" xfId="43"/>
    <cellStyle name="Нейтральный 2" xfId="44"/>
    <cellStyle name="Обычный" xfId="0" builtinId="0"/>
    <cellStyle name="Обычный 2" xfId="2"/>
    <cellStyle name="Обычный 2 2" xfId="45"/>
    <cellStyle name="Обычный 2 3" xfId="46"/>
    <cellStyle name="Обычный 3" xfId="1"/>
    <cellStyle name="Обычный 3 4" xfId="47"/>
    <cellStyle name="Обычный 5" xfId="48"/>
    <cellStyle name="Обычный 6" xfId="49"/>
    <cellStyle name="Плохой 2" xfId="50"/>
    <cellStyle name="Пояснение 2" xfId="51"/>
    <cellStyle name="Примечание 2" xfId="52"/>
    <cellStyle name="Связанная ячейка 2" xfId="53"/>
    <cellStyle name="Стиль 1" xfId="54"/>
    <cellStyle name="Стиль 1 2" xfId="55"/>
    <cellStyle name="Текст предупреждения 2" xfId="56"/>
    <cellStyle name="Хороший 2" xfId="5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219809</xdr:colOff>
      <xdr:row>7</xdr:row>
      <xdr:rowOff>2051538</xdr:rowOff>
    </xdr:from>
    <xdr:to>
      <xdr:col>10</xdr:col>
      <xdr:colOff>677009</xdr:colOff>
      <xdr:row>7</xdr:row>
      <xdr:rowOff>2242038</xdr:rowOff>
    </xdr:to>
    <xdr:pic>
      <xdr:nvPicPr>
        <xdr:cNvPr id="2" name="Picture 5">
          <a:extLst>
            <a:ext uri="{FF2B5EF4-FFF2-40B4-BE49-F238E27FC236}">
              <a16:creationId xmlns="" xmlns:a16="http://schemas.microsoft.com/office/drawing/2014/main" id="{874B68BD-7693-40B3-88D1-CB830C06C2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95444" y="5355980"/>
          <a:ext cx="457200" cy="1905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8</xdr:col>
      <xdr:colOff>65943</xdr:colOff>
      <xdr:row>7</xdr:row>
      <xdr:rowOff>527539</xdr:rowOff>
    </xdr:from>
    <xdr:to>
      <xdr:col>8</xdr:col>
      <xdr:colOff>606576</xdr:colOff>
      <xdr:row>7</xdr:row>
      <xdr:rowOff>901212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9683BD56-1C5F-4837-9404-25FF44A411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2731" y="4513385"/>
          <a:ext cx="540633" cy="373673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9</xdr:col>
      <xdr:colOff>87922</xdr:colOff>
      <xdr:row>7</xdr:row>
      <xdr:rowOff>542193</xdr:rowOff>
    </xdr:from>
    <xdr:to>
      <xdr:col>9</xdr:col>
      <xdr:colOff>552460</xdr:colOff>
      <xdr:row>7</xdr:row>
      <xdr:rowOff>886558</xdr:rowOff>
    </xdr:to>
    <xdr:pic>
      <xdr:nvPicPr>
        <xdr:cNvPr id="4" name="Picture 1">
          <a:extLst>
            <a:ext uri="{FF2B5EF4-FFF2-40B4-BE49-F238E27FC236}">
              <a16:creationId xmlns="" xmlns:a16="http://schemas.microsoft.com/office/drawing/2014/main" id="{8B13D7DA-8F56-4617-A32D-26F033871E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0768" y="4528039"/>
          <a:ext cx="464538" cy="34436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11"/>
  <sheetViews>
    <sheetView tabSelected="1" topLeftCell="A4" zoomScale="130" zoomScaleNormal="130" zoomScaleSheetLayoutView="115" workbookViewId="0">
      <selection activeCell="B9" sqref="B9"/>
    </sheetView>
  </sheetViews>
  <sheetFormatPr defaultRowHeight="14.25" customHeight="1"/>
  <cols>
    <col min="1" max="1" width="4" style="1" customWidth="1"/>
    <col min="2" max="2" width="39" style="4" customWidth="1"/>
    <col min="3" max="3" width="6.5703125" style="4" customWidth="1"/>
    <col min="4" max="4" width="6.28515625" style="3" customWidth="1"/>
    <col min="5" max="7" width="9.7109375" style="2" customWidth="1"/>
    <col min="8" max="9" width="10.42578125" style="1" customWidth="1"/>
    <col min="10" max="10" width="9.28515625" style="1" customWidth="1"/>
    <col min="11" max="11" width="13.28515625" style="1" customWidth="1"/>
    <col min="12" max="13" width="10.7109375" style="1" customWidth="1"/>
    <col min="14" max="16384" width="9.140625" style="1"/>
  </cols>
  <sheetData>
    <row r="1" spans="1:43" ht="14.25" customHeight="1">
      <c r="A1" s="19" t="s">
        <v>14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1:43" ht="68.25" customHeight="1">
      <c r="A2" s="20" t="s">
        <v>18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1:43" ht="14.25" customHeight="1">
      <c r="A3" s="12"/>
      <c r="B3" s="21" t="s">
        <v>17</v>
      </c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</row>
    <row r="4" spans="1:43" ht="14.25" customHeight="1">
      <c r="A4" s="22" t="s">
        <v>25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</row>
    <row r="5" spans="1:43" ht="14.25" customHeight="1">
      <c r="A5" s="22" t="s">
        <v>13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6" spans="1:43" ht="76.5" customHeight="1">
      <c r="A6" s="27" t="s">
        <v>12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9"/>
    </row>
    <row r="7" spans="1:43" ht="37.5" customHeight="1">
      <c r="A7" s="31" t="s">
        <v>11</v>
      </c>
      <c r="B7" s="32" t="s">
        <v>10</v>
      </c>
      <c r="C7" s="33" t="s">
        <v>9</v>
      </c>
      <c r="D7" s="31" t="s">
        <v>15</v>
      </c>
      <c r="E7" s="36" t="s">
        <v>8</v>
      </c>
      <c r="F7" s="36"/>
      <c r="G7" s="36"/>
      <c r="H7" s="30" t="s">
        <v>7</v>
      </c>
      <c r="I7" s="30"/>
      <c r="J7" s="30"/>
      <c r="K7" s="30" t="s">
        <v>6</v>
      </c>
      <c r="L7" s="30"/>
      <c r="M7" s="30"/>
    </row>
    <row r="8" spans="1:43" ht="179.25" customHeight="1">
      <c r="A8" s="31"/>
      <c r="B8" s="33"/>
      <c r="C8" s="34"/>
      <c r="D8" s="35"/>
      <c r="E8" s="13" t="s">
        <v>21</v>
      </c>
      <c r="F8" s="13" t="s">
        <v>22</v>
      </c>
      <c r="G8" s="13" t="s">
        <v>23</v>
      </c>
      <c r="H8" s="17" t="s">
        <v>5</v>
      </c>
      <c r="I8" s="17" t="s">
        <v>4</v>
      </c>
      <c r="J8" s="17" t="s">
        <v>3</v>
      </c>
      <c r="K8" s="17" t="s">
        <v>16</v>
      </c>
      <c r="L8" s="17" t="s">
        <v>2</v>
      </c>
      <c r="M8" s="17" t="s">
        <v>1</v>
      </c>
    </row>
    <row r="9" spans="1:43" s="7" customFormat="1" ht="28.5" customHeight="1">
      <c r="A9" s="11">
        <v>1</v>
      </c>
      <c r="B9" s="16" t="s">
        <v>20</v>
      </c>
      <c r="C9" s="18" t="s">
        <v>19</v>
      </c>
      <c r="D9" s="18">
        <v>1</v>
      </c>
      <c r="E9" s="15">
        <v>157500</v>
      </c>
      <c r="F9" s="14">
        <v>159300</v>
      </c>
      <c r="G9" s="14">
        <v>165000</v>
      </c>
      <c r="H9" s="10">
        <f t="shared" ref="H9" si="0">(E9+F9+G9)/3</f>
        <v>160600</v>
      </c>
      <c r="I9" s="9">
        <f t="shared" ref="I9" si="1">SQRT(((SUM((POWER(G9-H9,2)),(POWER(F9-H9,2)),(POWER(E9-H9,2)),)/(COLUMNS(E9:G9)-1))))</f>
        <v>3915.3543900903787</v>
      </c>
      <c r="J9" s="9">
        <f t="shared" ref="J9" si="2">I9/H9*100</f>
        <v>2.4379541656851673</v>
      </c>
      <c r="K9" s="8">
        <f>D9/3*((SUM(E9:G9)))</f>
        <v>160600</v>
      </c>
      <c r="L9" s="6">
        <f t="shared" ref="L9" si="3">MIN(E9:G9)</f>
        <v>157500</v>
      </c>
      <c r="M9" s="6">
        <f t="shared" ref="M9" si="4">L9*D9</f>
        <v>157500</v>
      </c>
    </row>
    <row r="10" spans="1:43" s="5" customFormat="1" ht="14.25" customHeight="1">
      <c r="A10" s="24" t="s">
        <v>0</v>
      </c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6"/>
      <c r="M10" s="6">
        <f>SUM(M9:M9)</f>
        <v>157500</v>
      </c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</row>
    <row r="11" spans="1:43" customFormat="1" ht="15" customHeight="1">
      <c r="A11" s="23" t="s">
        <v>24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1"/>
    </row>
  </sheetData>
  <sheetProtection selectLockedCells="1" selectUnlockedCells="1"/>
  <mergeCells count="15">
    <mergeCell ref="A11:L11"/>
    <mergeCell ref="A10:L10"/>
    <mergeCell ref="A6:M6"/>
    <mergeCell ref="K7:M7"/>
    <mergeCell ref="A7:A8"/>
    <mergeCell ref="B7:B8"/>
    <mergeCell ref="C7:C8"/>
    <mergeCell ref="D7:D8"/>
    <mergeCell ref="E7:G7"/>
    <mergeCell ref="H7:J7"/>
    <mergeCell ref="A1:M1"/>
    <mergeCell ref="A2:M2"/>
    <mergeCell ref="B3:M3"/>
    <mergeCell ref="A4:M4"/>
    <mergeCell ref="A5:M5"/>
  </mergeCells>
  <pageMargins left="0.23622047244094491" right="0.19685039370078741" top="0.23622047244094491" bottom="0.39370078740157483" header="0.51181102362204722" footer="0.51181102362204722"/>
  <pageSetup paperSize="9" scale="96" firstPageNumber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цены'!Excel_BuiltIn__FilterDatabase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Преснакова Екатерина Викторовна</dc:creator>
  <cp:lastModifiedBy>Коган Алёна Сергеевна</cp:lastModifiedBy>
  <cp:lastPrinted>2026-10-08T11:30:22Z</cp:lastPrinted>
  <dcterms:created xsi:type="dcterms:W3CDTF">2024-09-26T08:56:00Z</dcterms:created>
  <dcterms:modified xsi:type="dcterms:W3CDTF">2026-10-12T07:20:58Z</dcterms:modified>
</cp:coreProperties>
</file>