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4 ПАРКОВОЕ ХОЗЯЙСТВО\Электронный магазин\2026\12 Канцелярия\Для размещения\"/>
    </mc:Choice>
  </mc:AlternateContent>
  <xr:revisionPtr revIDLastSave="0" documentId="13_ncr:1_{8815DF2D-2BCC-4BB5-B4C1-42F3F4CA6F69}" xr6:coauthVersionLast="45" xr6:coauthVersionMax="45" xr10:uidLastSave="{00000000-0000-0000-0000-000000000000}"/>
  <bookViews>
    <workbookView xWindow="-108" yWindow="-108" windowWidth="23256" windowHeight="12576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1" l="1"/>
  <c r="G11" i="1"/>
  <c r="J11" i="1"/>
  <c r="M11" i="1" s="1"/>
  <c r="K11" i="1"/>
  <c r="L11" i="1" l="1"/>
  <c r="G6" i="1"/>
  <c r="J6" i="1"/>
  <c r="M6" i="1" s="1"/>
  <c r="K6" i="1"/>
  <c r="G7" i="1"/>
  <c r="J7" i="1"/>
  <c r="M7" i="1" s="1"/>
  <c r="K7" i="1"/>
  <c r="G8" i="1"/>
  <c r="J8" i="1"/>
  <c r="K8" i="1"/>
  <c r="G9" i="1"/>
  <c r="J9" i="1"/>
  <c r="M9" i="1" s="1"/>
  <c r="K9" i="1"/>
  <c r="G10" i="1"/>
  <c r="J10" i="1"/>
  <c r="M10" i="1" s="1"/>
  <c r="K10" i="1"/>
  <c r="G12" i="1"/>
  <c r="J12" i="1"/>
  <c r="M12" i="1" s="1"/>
  <c r="K12" i="1"/>
  <c r="L8" i="1" l="1"/>
  <c r="L10" i="1"/>
  <c r="L9" i="1"/>
  <c r="L6" i="1"/>
  <c r="L12" i="1"/>
  <c r="L7" i="1"/>
  <c r="M8" i="1"/>
  <c r="M13" i="1" s="1"/>
</calcChain>
</file>

<file path=xl/sharedStrings.xml><?xml version="1.0" encoding="utf-8"?>
<sst xmlns="http://schemas.openxmlformats.org/spreadsheetml/2006/main" count="36" uniqueCount="30">
  <si>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</si>
  <si>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</si>
  <si>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</si>
  <si>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</si>
  <si>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</si>
  <si>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</si>
  <si>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</si>
  <si>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</si>
  <si>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</si>
  <si>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</si>
  <si>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</si>
  <si>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</si>
  <si>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</si>
  <si>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</si>
  <si>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</si>
  <si>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</si>
  <si>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</si>
  <si>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</si>
  <si>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</si>
  <si>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>Расчет цены контракта с единственным поставщиком (подрядчиком, исполнителем)</t>
  </si>
  <si>
    <t>шт.</t>
  </si>
  <si>
    <t>Папка без скоросшивателя «Дело», картон, плотность 440г/м2, до 200 л.</t>
  </si>
  <si>
    <t>Папка архивная для переплета, 40 мм с гребешками, 4 отверстия, завязки</t>
  </si>
  <si>
    <t>Папка для бумаг с завязками картонная, плотность 220г/м2, до 200 л.</t>
  </si>
  <si>
    <t>Карандаш чернографитный с ластиком, НВ, пластик</t>
  </si>
  <si>
    <t>Клей-карандаш, 25 г, прозрачный</t>
  </si>
  <si>
    <t>Степлер № 24/6, 26/6, до 30 л</t>
  </si>
  <si>
    <t>Подставка-органайзер, 132*122*108 мм, 5 отделений, черная</t>
  </si>
  <si>
    <r>
      <t>Расчет цены контракта с единственным поставщиком (подрядчиком, исполнителем) 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73-01-10 от 14.08.2026;
ИЦИ №2: письмо № 74-01-10 от 14.08.2026;
ИЦИ №3: письмо № 75-01-10 от 14.08.2026.</t>
    </r>
    <r>
      <rPr>
        <sz val="11"/>
        <color rgb="FFFF000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</si>
  <si>
    <t xml:space="preserve">По результатам анализа рынка среднерыночная стоимость услуг составляет 5 194,55 руб. Цена контракта, предлагаемая к заключению, составляет 4 500,00 руб., что не превышает среднерыночный уровень цен.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</si>
</sst>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1" fontId="17" fillId="2" borderId="2" xfId="0" applyNumberFormat="1" applyFont="1" applyFill="1" applyBorder="1" applyAlignment="1">
      <alignment horizontal="center" vertical="center" wrapText="1"/>
    </xf>
    <xf numFmtId="1" fontId="17" fillId="3" borderId="7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10" fontId="10" fillId="3" borderId="1" xfId="0" applyNumberFormat="1" applyFont="1" applyFill="1" applyBorder="1" applyAlignment="1">
      <alignment horizontal="center" vertical="center" wrapText="1"/>
    </xf>
    <xf numFmtId="4" fontId="7" fillId="2" borderId="7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4" fontId="0" fillId="0" borderId="0" xfId="0" applyNumberFormat="1" applyBorder="1" applyAlignment="1">
      <alignment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/>
    <xf numFmtId="4" fontId="10" fillId="0" borderId="0" xfId="0" applyNumberFormat="1" applyFont="1" applyBorder="1" applyAlignment="1">
      <alignment horizontal="center" vertical="center" wrapText="1"/>
    </xf>
    <xf numFmtId="4" fontId="0" fillId="0" borderId="0" xfId="0" applyNumberFormat="1" applyBorder="1"/>
    <xf numFmtId="0" fontId="0" fillId="0" borderId="0" xfId="0" applyBorder="1" applyAlignment="1">
      <alignment wrapText="1"/>
    </xf>
    <xf numFmtId="1" fontId="7" fillId="2" borderId="8" xfId="0" applyNumberFormat="1" applyFont="1" applyFill="1" applyBorder="1" applyAlignment="1">
      <alignment horizontal="right" vertical="center" wrapText="1"/>
    </xf>
    <xf numFmtId="1" fontId="7" fillId="2" borderId="9" xfId="0" applyNumberFormat="1" applyFont="1" applyFill="1" applyBorder="1" applyAlignment="1">
      <alignment horizontal="right" vertical="center" wrapText="1"/>
    </xf>
    <xf numFmtId="1" fontId="7" fillId="2" borderId="10" xfId="0" applyNumberFormat="1" applyFont="1" applyFill="1" applyBorder="1" applyAlignment="1">
      <alignment horizontal="right" vertical="center" wrapText="1"/>
    </xf>
    <xf numFmtId="4" fontId="18" fillId="0" borderId="3" xfId="2" applyNumberFormat="1" applyFont="1" applyBorder="1" applyAlignment="1">
      <alignment horizontal="center" vertical="center" wrapText="1"/>
    </xf>
    <xf numFmtId="4" fontId="18" fillId="0" borderId="4" xfId="2" applyNumberFormat="1" applyFont="1" applyBorder="1" applyAlignment="1">
      <alignment horizontal="center" vertical="center" wrapText="1"/>
    </xf>
    <xf numFmtId="4" fontId="18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31C72218-E13B-4F8B-A685-733B5B0FC4F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493395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54"/>
  <sheetViews>
    <sheetView tabSelected="1" topLeftCell="A7" zoomScale="85" zoomScaleNormal="85" workbookViewId="0">
      <selection activeCell="H19" sqref="H19"/>
    </sheetView>
  </sheetViews>
  <sheetFormatPr defaultRowHeight="14.4" x14ac:dyDescent="0.3"/>
  <cols>
    <col min="1" max="1" width="3.5546875" style="23" customWidth="1"/>
    <col min="2" max="2" width="51.5546875" style="27" customWidth="1"/>
    <col min="3" max="3" width="9.44140625" style="27" customWidth="1"/>
    <col min="4" max="4" width="12.44140625" bestFit="1" customWidth="1"/>
    <col min="5" max="6" width="12.109375" customWidth="1"/>
    <col min="7" max="7" width="10.10937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5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56" t="s">
        <v>19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22" ht="117.75" customHeight="1" x14ac:dyDescent="0.3">
      <c r="A2" s="57" t="s">
        <v>28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8"/>
      <c r="O2" s="58"/>
      <c r="P2" s="58"/>
    </row>
    <row r="3" spans="1:22" ht="49.8" customHeight="1" x14ac:dyDescent="0.3">
      <c r="A3" s="59" t="s">
        <v>0</v>
      </c>
      <c r="B3" s="61" t="s">
        <v>1</v>
      </c>
      <c r="C3" s="61" t="s">
        <v>2</v>
      </c>
      <c r="D3" s="63" t="s">
        <v>3</v>
      </c>
      <c r="E3" s="64"/>
      <c r="F3" s="64"/>
      <c r="G3" s="65"/>
      <c r="H3" s="61" t="s">
        <v>4</v>
      </c>
      <c r="I3" s="61" t="s">
        <v>5</v>
      </c>
      <c r="J3" s="66" t="s">
        <v>6</v>
      </c>
      <c r="K3" s="66"/>
      <c r="L3" s="66"/>
      <c r="M3" s="1" t="s">
        <v>7</v>
      </c>
      <c r="P3" s="2"/>
    </row>
    <row r="4" spans="1:22" ht="105.6" x14ac:dyDescent="0.3">
      <c r="A4" s="60"/>
      <c r="B4" s="62"/>
      <c r="C4" s="62"/>
      <c r="D4" s="3" t="s">
        <v>8</v>
      </c>
      <c r="E4" s="3" t="s">
        <v>9</v>
      </c>
      <c r="F4" s="3" t="s">
        <v>10</v>
      </c>
      <c r="G4" s="4"/>
      <c r="H4" s="62"/>
      <c r="I4" s="62"/>
      <c r="J4" s="5" t="s">
        <v>11</v>
      </c>
      <c r="K4" s="6" t="s">
        <v>12</v>
      </c>
      <c r="L4" s="7" t="s">
        <v>13</v>
      </c>
      <c r="M4" s="8"/>
    </row>
    <row r="5" spans="1:22" ht="41.4" x14ac:dyDescent="0.3">
      <c r="A5" s="9">
        <v>1</v>
      </c>
      <c r="B5" s="10">
        <v>2</v>
      </c>
      <c r="C5" s="11">
        <v>3</v>
      </c>
      <c r="D5" s="11">
        <v>4</v>
      </c>
      <c r="E5" s="11">
        <v>5</v>
      </c>
      <c r="F5" s="11">
        <v>6</v>
      </c>
      <c r="G5" s="11" t="s">
        <v>14</v>
      </c>
      <c r="H5" s="11">
        <v>8</v>
      </c>
      <c r="I5" s="12" t="s">
        <v>15</v>
      </c>
      <c r="J5" s="12" t="s">
        <v>16</v>
      </c>
      <c r="K5" s="12">
        <v>11</v>
      </c>
      <c r="L5" s="12">
        <v>12</v>
      </c>
      <c r="M5" s="12" t="s">
        <v>17</v>
      </c>
    </row>
    <row r="6" spans="1:22" ht="26.4" x14ac:dyDescent="0.3">
      <c r="A6" s="9">
        <v>1</v>
      </c>
      <c r="B6" s="42" t="s">
        <v>21</v>
      </c>
      <c r="C6" s="43" t="s">
        <v>20</v>
      </c>
      <c r="D6" s="30">
        <v>17.84</v>
      </c>
      <c r="E6" s="30">
        <v>20.73</v>
      </c>
      <c r="F6" s="30">
        <v>14.38</v>
      </c>
      <c r="G6" s="40">
        <f t="shared" ref="G6:G11" si="0">D6+E6+F6</f>
        <v>52.95</v>
      </c>
      <c r="H6" s="30">
        <v>20</v>
      </c>
      <c r="I6" s="13">
        <v>3</v>
      </c>
      <c r="J6" s="40">
        <f t="shared" ref="J6:J10" si="1">ROUND(AVERAGE(D6:F6),2)</f>
        <v>17.649999999999999</v>
      </c>
      <c r="K6" s="40">
        <f t="shared" ref="K6:K10" si="2">STDEV(D6:F6)</f>
        <v>3.1792609204027222</v>
      </c>
      <c r="L6" s="14">
        <f t="shared" ref="L6:L10" si="3">K6/J6</f>
        <v>0.18012809747324207</v>
      </c>
      <c r="M6" s="15">
        <f t="shared" ref="M6:M10" si="4">J6*H6</f>
        <v>353</v>
      </c>
    </row>
    <row r="7" spans="1:22" ht="26.4" x14ac:dyDescent="0.3">
      <c r="A7" s="9">
        <v>2</v>
      </c>
      <c r="B7" s="42" t="s">
        <v>22</v>
      </c>
      <c r="C7" s="43" t="s">
        <v>20</v>
      </c>
      <c r="D7" s="30">
        <v>314.83</v>
      </c>
      <c r="E7" s="30">
        <v>337.32</v>
      </c>
      <c r="F7" s="30">
        <v>281.10000000000002</v>
      </c>
      <c r="G7" s="40">
        <f t="shared" si="0"/>
        <v>933.25</v>
      </c>
      <c r="H7" s="30">
        <v>8</v>
      </c>
      <c r="I7" s="13">
        <v>3</v>
      </c>
      <c r="J7" s="40">
        <f t="shared" si="1"/>
        <v>311.08</v>
      </c>
      <c r="K7" s="40">
        <f t="shared" si="2"/>
        <v>28.296647033408966</v>
      </c>
      <c r="L7" s="14">
        <f t="shared" si="3"/>
        <v>9.0962604582129888E-2</v>
      </c>
      <c r="M7" s="15">
        <f t="shared" si="4"/>
        <v>2488.64</v>
      </c>
    </row>
    <row r="8" spans="1:22" ht="26.4" x14ac:dyDescent="0.3">
      <c r="A8" s="9">
        <v>3</v>
      </c>
      <c r="B8" s="42" t="s">
        <v>23</v>
      </c>
      <c r="C8" s="43" t="s">
        <v>20</v>
      </c>
      <c r="D8" s="30">
        <v>22.7</v>
      </c>
      <c r="E8" s="30">
        <v>24.29</v>
      </c>
      <c r="F8" s="30">
        <v>13.46</v>
      </c>
      <c r="G8" s="40">
        <f t="shared" si="0"/>
        <v>60.449999999999996</v>
      </c>
      <c r="H8" s="30">
        <v>20</v>
      </c>
      <c r="I8" s="13">
        <v>3</v>
      </c>
      <c r="J8" s="40">
        <f t="shared" si="1"/>
        <v>20.149999999999999</v>
      </c>
      <c r="K8" s="40">
        <f t="shared" si="2"/>
        <v>5.8479996580027391</v>
      </c>
      <c r="L8" s="14">
        <f t="shared" si="3"/>
        <v>0.290223308089466</v>
      </c>
      <c r="M8" s="15">
        <f t="shared" si="4"/>
        <v>403</v>
      </c>
    </row>
    <row r="9" spans="1:22" x14ac:dyDescent="0.3">
      <c r="A9" s="9">
        <v>4</v>
      </c>
      <c r="B9" s="42" t="s">
        <v>24</v>
      </c>
      <c r="C9" s="43" t="s">
        <v>20</v>
      </c>
      <c r="D9" s="30">
        <v>9.94</v>
      </c>
      <c r="E9" s="30">
        <v>10.85</v>
      </c>
      <c r="F9" s="30">
        <v>7.59</v>
      </c>
      <c r="G9" s="40">
        <f t="shared" si="0"/>
        <v>28.38</v>
      </c>
      <c r="H9" s="30">
        <v>50</v>
      </c>
      <c r="I9" s="13">
        <v>3</v>
      </c>
      <c r="J9" s="40">
        <f t="shared" si="1"/>
        <v>9.4600000000000009</v>
      </c>
      <c r="K9" s="40">
        <f t="shared" si="2"/>
        <v>1.6821712160181479</v>
      </c>
      <c r="L9" s="14">
        <f t="shared" si="3"/>
        <v>0.17781936744377883</v>
      </c>
      <c r="M9" s="15">
        <f t="shared" si="4"/>
        <v>473.00000000000006</v>
      </c>
    </row>
    <row r="10" spans="1:22" x14ac:dyDescent="0.3">
      <c r="A10" s="9">
        <v>5</v>
      </c>
      <c r="B10" s="42" t="s">
        <v>25</v>
      </c>
      <c r="C10" s="43" t="s">
        <v>20</v>
      </c>
      <c r="D10" s="30">
        <v>203.51</v>
      </c>
      <c r="E10" s="30">
        <v>211.89</v>
      </c>
      <c r="F10" s="30">
        <v>169.59</v>
      </c>
      <c r="G10" s="40">
        <f t="shared" si="0"/>
        <v>584.99</v>
      </c>
      <c r="H10" s="30">
        <v>3</v>
      </c>
      <c r="I10" s="13">
        <v>3</v>
      </c>
      <c r="J10" s="40">
        <f t="shared" si="1"/>
        <v>195</v>
      </c>
      <c r="K10" s="40">
        <f t="shared" si="2"/>
        <v>22.398217190958146</v>
      </c>
      <c r="L10" s="14">
        <f t="shared" si="3"/>
        <v>0.11486265226132382</v>
      </c>
      <c r="M10" s="15">
        <f t="shared" si="4"/>
        <v>585</v>
      </c>
    </row>
    <row r="11" spans="1:22" x14ac:dyDescent="0.3">
      <c r="A11" s="9">
        <v>6</v>
      </c>
      <c r="B11" s="42" t="s">
        <v>26</v>
      </c>
      <c r="C11" s="43" t="s">
        <v>20</v>
      </c>
      <c r="D11" s="30">
        <v>443.65</v>
      </c>
      <c r="E11" s="30">
        <v>477.78</v>
      </c>
      <c r="F11" s="30">
        <v>419.13</v>
      </c>
      <c r="G11" s="41">
        <f t="shared" si="0"/>
        <v>1340.56</v>
      </c>
      <c r="H11" s="30">
        <v>1</v>
      </c>
      <c r="I11" s="13">
        <v>3</v>
      </c>
      <c r="J11" s="41">
        <f t="shared" ref="J11" si="5">ROUND(AVERAGE(D11:F11),2)</f>
        <v>446.85</v>
      </c>
      <c r="K11" s="41">
        <f t="shared" ref="K11" si="6">STDEV(D11:F11)</f>
        <v>29.455926964421487</v>
      </c>
      <c r="L11" s="14">
        <f t="shared" ref="L11" si="7">K11/J11</f>
        <v>6.5919048818219722E-2</v>
      </c>
      <c r="M11" s="15">
        <f t="shared" ref="M11" si="8">J11*H11</f>
        <v>446.85</v>
      </c>
    </row>
    <row r="12" spans="1:22" ht="27.6" x14ac:dyDescent="0.3">
      <c r="A12" s="32">
        <v>7</v>
      </c>
      <c r="B12" s="29" t="s">
        <v>27</v>
      </c>
      <c r="C12" s="43" t="s">
        <v>20</v>
      </c>
      <c r="D12" s="30">
        <v>222.53</v>
      </c>
      <c r="E12" s="30">
        <v>251.55</v>
      </c>
      <c r="F12" s="30">
        <v>193.5</v>
      </c>
      <c r="G12" s="39">
        <f t="shared" ref="G12" si="9">D12+E12+F12</f>
        <v>667.58</v>
      </c>
      <c r="H12" s="30">
        <v>2</v>
      </c>
      <c r="I12" s="13">
        <v>3</v>
      </c>
      <c r="J12" s="39">
        <f t="shared" ref="J12" si="10">ROUND(AVERAGE(D12:F12),2)</f>
        <v>222.53</v>
      </c>
      <c r="K12" s="39">
        <f t="shared" ref="K12" si="11">STDEV(D12:F12)</f>
        <v>29.025000143554038</v>
      </c>
      <c r="L12" s="14">
        <f t="shared" ref="L12" si="12">K12/J12</f>
        <v>0.13043185253023878</v>
      </c>
      <c r="M12" s="15">
        <f t="shared" ref="M12" si="13">J12*H12</f>
        <v>445.06</v>
      </c>
    </row>
    <row r="13" spans="1:22" x14ac:dyDescent="0.3">
      <c r="A13" s="50" t="s">
        <v>18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2"/>
      <c r="M13" s="38">
        <f>SUM(M6:M12)</f>
        <v>5194.55</v>
      </c>
    </row>
    <row r="14" spans="1:22" ht="36" customHeight="1" x14ac:dyDescent="0.3">
      <c r="A14" s="33"/>
      <c r="B14" s="34"/>
      <c r="C14" s="34"/>
      <c r="D14" s="34"/>
      <c r="E14" s="34"/>
      <c r="F14" s="34"/>
      <c r="G14" s="16"/>
      <c r="H14" s="34"/>
      <c r="I14" s="35"/>
      <c r="J14" s="35"/>
      <c r="K14" s="36"/>
      <c r="L14" s="37"/>
      <c r="M14" s="36"/>
      <c r="R14" s="31"/>
      <c r="T14" s="17"/>
    </row>
    <row r="15" spans="1:22" ht="33" customHeight="1" x14ac:dyDescent="0.3">
      <c r="A15" s="53" t="s">
        <v>29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5"/>
      <c r="R15" s="18"/>
      <c r="S15" s="18"/>
      <c r="V15" s="17"/>
    </row>
    <row r="16" spans="1:22" ht="36" customHeight="1" x14ac:dyDescent="0.3">
      <c r="A16" s="19"/>
      <c r="B16" s="20"/>
      <c r="C16" s="20"/>
      <c r="D16" s="21"/>
      <c r="E16" s="21"/>
      <c r="F16" s="21"/>
      <c r="G16" s="21"/>
      <c r="H16" s="21"/>
      <c r="I16" s="21"/>
      <c r="J16" s="21"/>
      <c r="K16" s="21"/>
      <c r="L16" s="22"/>
      <c r="M16" s="21"/>
      <c r="V16" s="17"/>
    </row>
    <row r="17" spans="2:22" ht="35.25" customHeight="1" x14ac:dyDescent="0.3">
      <c r="B17" s="20"/>
      <c r="C17" s="20"/>
      <c r="D17" s="24"/>
      <c r="E17" s="24"/>
      <c r="F17" s="24"/>
      <c r="G17" s="24"/>
      <c r="H17" s="24"/>
      <c r="I17" s="24"/>
      <c r="J17" s="24"/>
      <c r="K17" s="24"/>
      <c r="M17" s="24"/>
      <c r="V17" s="17"/>
    </row>
    <row r="18" spans="2:22" ht="33.75" customHeight="1" x14ac:dyDescent="0.3">
      <c r="B18" s="20"/>
      <c r="C18" s="20"/>
      <c r="D18" s="24"/>
      <c r="E18" s="24"/>
      <c r="F18" s="24"/>
      <c r="G18" s="24"/>
      <c r="H18" s="24">
        <f>SUM(H6:H12)</f>
        <v>104</v>
      </c>
      <c r="I18" s="24"/>
      <c r="J18" s="24"/>
      <c r="K18" s="24"/>
      <c r="M18" s="24"/>
      <c r="S18" s="18"/>
      <c r="V18" s="17"/>
    </row>
    <row r="19" spans="2:22" ht="46.5" customHeight="1" x14ac:dyDescent="0.3">
      <c r="B19" s="20"/>
      <c r="C19" s="20"/>
      <c r="D19" s="24"/>
      <c r="E19" s="24"/>
      <c r="F19" s="24"/>
      <c r="G19" s="24"/>
      <c r="H19" s="24"/>
      <c r="I19" s="24"/>
      <c r="J19" s="24"/>
      <c r="K19" s="24"/>
      <c r="M19" s="24"/>
      <c r="S19" s="18"/>
      <c r="V19" s="17"/>
    </row>
    <row r="20" spans="2:22" ht="45.75" customHeight="1" x14ac:dyDescent="0.3">
      <c r="B20" s="20"/>
      <c r="C20" s="44"/>
      <c r="D20" s="45"/>
      <c r="E20" s="45"/>
      <c r="F20" s="46"/>
      <c r="G20" s="47"/>
      <c r="H20" s="46"/>
      <c r="I20" s="48"/>
      <c r="J20" s="48"/>
      <c r="K20" s="48"/>
      <c r="M20" s="26"/>
      <c r="V20" s="17"/>
    </row>
    <row r="21" spans="2:22" ht="34.5" customHeight="1" x14ac:dyDescent="0.3">
      <c r="B21" s="20"/>
      <c r="C21" s="44"/>
      <c r="D21" s="45"/>
      <c r="E21" s="45"/>
      <c r="F21" s="46"/>
      <c r="G21" s="47"/>
      <c r="H21" s="46"/>
      <c r="I21" s="48"/>
      <c r="J21" s="48"/>
      <c r="K21" s="48"/>
      <c r="V21" s="17"/>
    </row>
    <row r="22" spans="2:22" ht="31.5" customHeight="1" x14ac:dyDescent="0.3">
      <c r="C22" s="49"/>
      <c r="D22" s="45"/>
      <c r="E22" s="45"/>
      <c r="F22" s="46"/>
      <c r="G22" s="47"/>
      <c r="H22" s="46"/>
      <c r="I22" s="46"/>
      <c r="J22" s="46"/>
      <c r="K22" s="46"/>
      <c r="V22" s="17"/>
    </row>
    <row r="23" spans="2:22" ht="34.5" customHeight="1" x14ac:dyDescent="0.3">
      <c r="C23" s="49"/>
      <c r="D23" s="45"/>
      <c r="E23" s="45"/>
      <c r="F23" s="46"/>
      <c r="G23" s="47"/>
      <c r="H23" s="46"/>
      <c r="I23" s="46"/>
      <c r="J23" s="46"/>
      <c r="K23" s="46"/>
      <c r="V23" s="17"/>
    </row>
    <row r="24" spans="2:22" ht="36" customHeight="1" x14ac:dyDescent="0.3">
      <c r="C24" s="49"/>
      <c r="D24" s="45"/>
      <c r="E24" s="45"/>
      <c r="F24" s="46"/>
      <c r="G24" s="47"/>
      <c r="H24" s="46"/>
      <c r="I24" s="46"/>
      <c r="J24" s="46"/>
      <c r="K24" s="46"/>
      <c r="V24" s="17"/>
    </row>
    <row r="25" spans="2:22" ht="35.25" customHeight="1" x14ac:dyDescent="0.3">
      <c r="C25" s="49"/>
      <c r="D25" s="45"/>
      <c r="E25" s="45"/>
      <c r="F25" s="46"/>
      <c r="G25" s="47"/>
      <c r="H25" s="46"/>
      <c r="I25" s="46"/>
      <c r="J25" s="46"/>
      <c r="K25" s="46"/>
      <c r="V25" s="17"/>
    </row>
    <row r="26" spans="2:22" ht="47.25" customHeight="1" x14ac:dyDescent="0.3">
      <c r="C26" s="49"/>
      <c r="D26" s="46"/>
      <c r="E26" s="46"/>
      <c r="F26" s="46"/>
      <c r="G26" s="46"/>
      <c r="H26" s="46"/>
      <c r="I26" s="46"/>
      <c r="J26" s="46"/>
      <c r="K26" s="46"/>
      <c r="V26" s="17"/>
    </row>
    <row r="27" spans="2:22" ht="34.5" customHeight="1" x14ac:dyDescent="0.3">
      <c r="C27" s="49"/>
      <c r="D27" s="45"/>
      <c r="E27" s="45"/>
      <c r="F27" s="46"/>
      <c r="G27" s="46"/>
      <c r="H27" s="45"/>
      <c r="I27" s="45"/>
      <c r="J27" s="46"/>
      <c r="K27" s="46"/>
      <c r="V27" s="17"/>
    </row>
    <row r="28" spans="2:22" ht="47.25" customHeight="1" x14ac:dyDescent="0.3">
      <c r="C28" s="49"/>
      <c r="D28" s="45"/>
      <c r="E28" s="45"/>
      <c r="F28" s="46"/>
      <c r="G28" s="46"/>
      <c r="H28" s="45"/>
      <c r="I28" s="45"/>
      <c r="J28" s="46"/>
      <c r="K28" s="46"/>
      <c r="V28" s="17"/>
    </row>
    <row r="29" spans="2:22" ht="47.25" customHeight="1" x14ac:dyDescent="0.3">
      <c r="C29" s="49"/>
      <c r="D29" s="45"/>
      <c r="E29" s="45"/>
      <c r="F29" s="46"/>
      <c r="G29" s="46"/>
      <c r="H29" s="45"/>
      <c r="I29" s="45"/>
      <c r="J29" s="46"/>
      <c r="K29" s="46"/>
      <c r="V29" s="17"/>
    </row>
    <row r="30" spans="2:22" ht="48" customHeight="1" x14ac:dyDescent="0.3">
      <c r="C30" s="49"/>
      <c r="D30" s="45"/>
      <c r="E30" s="45"/>
      <c r="F30" s="46"/>
      <c r="G30" s="46"/>
      <c r="H30" s="45"/>
      <c r="I30" s="45"/>
      <c r="J30" s="46"/>
      <c r="K30" s="46"/>
      <c r="V30" s="17"/>
    </row>
    <row r="31" spans="2:22" ht="35.25" customHeight="1" x14ac:dyDescent="0.3">
      <c r="C31" s="49"/>
      <c r="D31" s="45"/>
      <c r="E31" s="45"/>
      <c r="F31" s="46"/>
      <c r="G31" s="46"/>
      <c r="H31" s="45"/>
      <c r="I31" s="45"/>
      <c r="J31" s="46"/>
      <c r="K31" s="46"/>
      <c r="V31" s="17"/>
    </row>
    <row r="32" spans="2:22" ht="47.25" customHeight="1" x14ac:dyDescent="0.3">
      <c r="C32" s="49"/>
      <c r="D32" s="45"/>
      <c r="E32" s="45"/>
      <c r="F32" s="46"/>
      <c r="G32" s="46"/>
      <c r="H32" s="45"/>
      <c r="I32" s="45"/>
      <c r="J32" s="46"/>
      <c r="K32" s="46"/>
      <c r="V32" s="17"/>
    </row>
    <row r="33" spans="3:22" ht="46.5" customHeight="1" x14ac:dyDescent="0.3">
      <c r="C33" s="49"/>
      <c r="D33" s="46"/>
      <c r="E33" s="46"/>
      <c r="F33" s="46"/>
      <c r="G33" s="46"/>
      <c r="H33" s="46"/>
      <c r="I33" s="46"/>
      <c r="J33" s="46"/>
      <c r="K33" s="46"/>
      <c r="V33" s="17"/>
    </row>
    <row r="34" spans="3:22" ht="45" customHeight="1" x14ac:dyDescent="0.3">
      <c r="C34" s="49"/>
      <c r="D34" s="46"/>
      <c r="E34" s="46"/>
      <c r="F34" s="46"/>
      <c r="G34" s="46"/>
      <c r="H34" s="46"/>
      <c r="I34" s="46"/>
      <c r="J34" s="46"/>
      <c r="K34" s="46"/>
      <c r="V34" s="17"/>
    </row>
    <row r="35" spans="3:22" ht="50.25" customHeight="1" x14ac:dyDescent="0.3">
      <c r="V35" s="17"/>
    </row>
    <row r="36" spans="3:22" ht="48.75" customHeight="1" x14ac:dyDescent="0.3">
      <c r="V36" s="17"/>
    </row>
    <row r="37" spans="3:22" ht="49.5" customHeight="1" x14ac:dyDescent="0.3">
      <c r="V37" s="17"/>
    </row>
    <row r="38" spans="3:22" ht="36" customHeight="1" x14ac:dyDescent="0.3">
      <c r="V38" s="17"/>
    </row>
    <row r="39" spans="3:22" ht="36" customHeight="1" x14ac:dyDescent="0.3">
      <c r="V39" s="17"/>
    </row>
    <row r="40" spans="3:22" ht="36" customHeight="1" x14ac:dyDescent="0.3">
      <c r="V40" s="17"/>
    </row>
    <row r="41" spans="3:22" ht="36" customHeight="1" x14ac:dyDescent="0.3">
      <c r="V41" s="17"/>
    </row>
    <row r="42" spans="3:22" ht="36" customHeight="1" x14ac:dyDescent="0.3">
      <c r="V42" s="17"/>
    </row>
    <row r="43" spans="3:22" ht="36" customHeight="1" x14ac:dyDescent="0.3">
      <c r="V43" s="17"/>
    </row>
    <row r="44" spans="3:22" ht="36" customHeight="1" x14ac:dyDescent="0.3">
      <c r="V44" s="17"/>
    </row>
    <row r="45" spans="3:22" ht="36" customHeight="1" x14ac:dyDescent="0.3">
      <c r="V45" s="17"/>
    </row>
    <row r="46" spans="3:22" ht="36" customHeight="1" x14ac:dyDescent="0.3">
      <c r="V46" s="17"/>
    </row>
    <row r="47" spans="3:22" ht="36" customHeight="1" x14ac:dyDescent="0.3">
      <c r="V47" s="17"/>
    </row>
    <row r="48" spans="3:22" ht="36" customHeight="1" x14ac:dyDescent="0.3">
      <c r="V48" s="17"/>
    </row>
    <row r="49" spans="22:22" ht="36" customHeight="1" x14ac:dyDescent="0.3">
      <c r="V49" s="17"/>
    </row>
    <row r="50" spans="22:22" ht="36" customHeight="1" x14ac:dyDescent="0.3">
      <c r="V50" s="17"/>
    </row>
    <row r="51" spans="22:22" ht="36" customHeight="1" x14ac:dyDescent="0.3">
      <c r="V51" s="17"/>
    </row>
    <row r="52" spans="22:22" ht="36" customHeight="1" x14ac:dyDescent="0.3">
      <c r="V52" s="17"/>
    </row>
    <row r="53" spans="22:22" x14ac:dyDescent="0.3">
      <c r="V53" s="28"/>
    </row>
    <row r="54" spans="22:22" ht="32.25" customHeight="1" x14ac:dyDescent="0.3"/>
  </sheetData>
  <mergeCells count="12">
    <mergeCell ref="A13:L13"/>
    <mergeCell ref="A15:M15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2026-08-26T13:43:27Z</cp:lastPrinted>
  <dcterms:created xsi:type="dcterms:W3CDTF">2026-01-26T06:45:56Z</dcterms:created>
  <dcterms:modified xsi:type="dcterms:W3CDTF">2026-09-02T07:29:32Z</dcterms:modified>
</cp:coreProperties>
</file>