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10500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<sst xmlns="http://schemas.openxmlformats.org/spreadsheetml/2006/main" count="27" uniqueCount="27">
  <si>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                                                                                                  УТВЕРЖДАЮ:
Руководитель ГБУ ЛО «Центр патриотического воспитания»
Ю.В. Дмитриева
</t>
  </si>
  <si>
    <t>Обоснование начальной (максимальной) цены контракта
  на оказание услуг по обеспечению питанием участников, наставников и организаторов Мероприятия, посвященного Дню памяти подвига ленинградских ликвидаторов чернобыльской катастрофы.</t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</si>
  <si>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</si>
  <si>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</si>
  <si>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</si>
  <si>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
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</si>
  <si>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</si>
  <si>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</si>
  <si>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</si>
  <si>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</si>
  <si>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</si>
  <si>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>КП №1</t>
  </si>
  <si>
    <t>КП №2</t>
  </si>
  <si>
    <t>КП №3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</si>
  <si>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</si>
  <si>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</si>
  <si>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</si>
  <si>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charset val="204"/>
      </rPr>
      <t>Расчет Н(М)ЦК по формуле</t>
    </r>
    <r>
      <rPr>
        <sz val="10"/>
        <color rgb="FF000000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</si>
  <si>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</si>
  <si>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</si>
  <si>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</si>
  <si>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 xml:space="preserve">Оказание услуг по обеспечению питанием участников, наставников и организаторов Мероприятия, посвященного Дню памяти подвига ленинградских ликвидаторов чернобыльской катастрофы
согласно пунктам 1.2-3-4 ООЗ </t>
  </si>
  <si>
    <t>у.е.</t>
  </si>
  <si>
    <t>За НМЦК принято минимальное значение в сумме: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</si>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</sst>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176" formatCode="_-* #,##0.00\ _₽_-;\-* #,##0.00\ _₽_-;_-* &quot;-&quot;??\ _₽_-;_-@_-"/>
    <numFmt numFmtId="177" formatCode="_-* #,##0.00\ &quot;₽&quot;_-;\-* #,##0.00\ &quot;₽&quot;_-;_-* &quot;-&quot;??\ &quot;₽&quot;_-;_-@_-"/>
    <numFmt numFmtId="178" formatCode="_-* #,##0\ &quot;₽&quot;_-;\-* #,##0\ &quot;₽&quot;_-;_-* &quot;-&quot;\ &quot;₽&quot;_-;_-@_-"/>
    <numFmt numFmtId="179" formatCode="0.000"/>
    <numFmt numFmtId="180" formatCode="0.0000"/>
  </numFmts>
  <fonts count="30">
    <font>
      <sz val="11"/>
      <color rgb="FF000000"/>
      <name val="Calibri"/>
      <charset val="204"/>
    </font>
    <font>
      <sz val="14"/>
      <color rgb="FF000000"/>
      <name val="Times New Roman"/>
      <charset val="204"/>
    </font>
    <font>
      <sz val="10"/>
      <color rgb="FF000000"/>
      <name val="Times New Roman"/>
      <charset val="204"/>
    </font>
    <font>
      <sz val="11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4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name val="Times New Roman"/>
      <charset val="204"/>
    </font>
    <font>
      <b/>
      <sz val="12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000000"/>
      <name val="Times New Roman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/>
    <xf numFmtId="0" fontId="2" fillId="2" borderId="0" xfId="0" applyFont="1" applyFill="1"/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center" vertical="center" wrapText="1"/>
    </xf>
    <xf numFmtId="176" fontId="6" fillId="0" borderId="3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6" fillId="0" borderId="0" xfId="1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8" fillId="0" borderId="1" xfId="1" applyFont="1" applyBorder="1" applyAlignment="1">
      <alignment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0" xfId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/>
    <xf numFmtId="0" fontId="4" fillId="2" borderId="0" xfId="0" applyFont="1" applyFill="1" applyAlignment="1" applyProtection="1">
      <alignment wrapText="1"/>
      <protection locked="0"/>
    </xf>
    <xf numFmtId="180" fontId="4" fillId="2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2" borderId="0" xfId="0" applyFont="1" applyFill="1" applyAlignment="1" applyProtection="1">
      <alignment wrapText="1"/>
      <protection locked="0"/>
    </xf>
    <xf numFmtId="180" fontId="1" fillId="2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left"/>
    </xf>
    <xf numFmtId="0" fontId="1" fillId="2" borderId="0" xfId="0" applyFont="1" applyFill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23760</xdr:colOff>
      <xdr:row>4</xdr:row>
      <xdr:rowOff>954720</xdr:rowOff>
    </xdr:from>
    <xdr:to>
      <xdr:col>10</xdr:col>
      <xdr:colOff>1800</xdr:colOff>
      <xdr:row>4</xdr:row>
      <xdr:rowOff>1301760</xdr:rowOff>
    </xdr:to>
    <xdr:pic>
      <xdr:nvPicPr>
        <xdr:cNvPr id="2" name="Picture 1"/>
        <xdr:cNvPicPr/>
      </xdr:nvPicPr>
      <xdr:blipFill>
        <a:blip r:embed="rId1" cstate="print"/>
        <a:stretch>
          <a:fillRect/>
        </a:stretch>
      </xdr:blipFill>
      <xdr:spPr>
        <a:xfrm>
          <a:off x="9639935" y="4103370"/>
          <a:ext cx="96075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23760</xdr:colOff>
      <xdr:row>4</xdr:row>
      <xdr:rowOff>923040</xdr:rowOff>
    </xdr:from>
    <xdr:to>
      <xdr:col>8</xdr:col>
      <xdr:colOff>1024650</xdr:colOff>
      <xdr:row>4</xdr:row>
      <xdr:rowOff>1364760</xdr:rowOff>
    </xdr:to>
    <xdr:pic>
      <xdr:nvPicPr>
        <xdr:cNvPr id="3" name="Picture 2"/>
        <xdr:cNvPicPr/>
      </xdr:nvPicPr>
      <xdr:blipFill>
        <a:blip r:embed="rId2" cstate="print"/>
        <a:stretch>
          <a:fillRect/>
        </a:stretch>
      </xdr:blipFill>
      <xdr:spPr>
        <a:xfrm>
          <a:off x="8580755" y="407162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54427</xdr:colOff>
      <xdr:row>4</xdr:row>
      <xdr:rowOff>2676245</xdr:rowOff>
    </xdr:from>
    <xdr:to>
      <xdr:col>10</xdr:col>
      <xdr:colOff>1020534</xdr:colOff>
      <xdr:row>4</xdr:row>
      <xdr:rowOff>3020787</xdr:rowOff>
    </xdr:to>
    <xdr:pic>
      <xdr:nvPicPr>
        <xdr:cNvPr id="4" name="Picture 5"/>
        <xdr:cNvPicPr/>
      </xdr:nvPicPr>
      <xdr:blipFill>
        <a:blip r:embed="rId3" cstate="print"/>
        <a:stretch>
          <a:fillRect/>
        </a:stretch>
      </xdr:blipFill>
      <xdr:spPr>
        <a:xfrm>
          <a:off x="10653395" y="5824855"/>
          <a:ext cx="966470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282600</xdr:colOff>
      <xdr:row>4</xdr:row>
      <xdr:rowOff>1404360</xdr:rowOff>
    </xdr:from>
    <xdr:to>
      <xdr:col>10</xdr:col>
      <xdr:colOff>447840</xdr:colOff>
      <xdr:row>4</xdr:row>
      <xdr:rowOff>1632960</xdr:rowOff>
    </xdr:to>
    <xdr:pic>
      <xdr:nvPicPr>
        <xdr:cNvPr id="5" name="Picture 6"/>
        <xdr:cNvPicPr/>
      </xdr:nvPicPr>
      <xdr:blipFill>
        <a:blip r:embed="rId4" cstate="print"/>
        <a:stretch>
          <a:fillRect/>
        </a:stretch>
      </xdr:blipFill>
      <xdr:spPr>
        <a:xfrm>
          <a:off x="10881995" y="4552950"/>
          <a:ext cx="16510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5"/>
  <sheetViews>
    <sheetView tabSelected="1" view="pageBreakPreview" zoomScaleNormal="100" workbookViewId="0">
      <selection activeCell="B6" sqref="B6"/>
    </sheetView>
  </sheetViews>
  <sheetFormatPr defaultColWidth="9" defaultRowHeight="14.4"/>
  <cols>
    <col min="1" max="1" width="8.11111111111111" style="5" customWidth="1"/>
    <col min="2" max="2" width="38.4444444444444" style="5" customWidth="1"/>
    <col min="3" max="3" width="6.88888888888889" style="5" customWidth="1"/>
    <col min="4" max="4" width="6.66666666666667" style="5" customWidth="1"/>
    <col min="5" max="6" width="15" style="6" customWidth="1"/>
    <col min="7" max="7" width="15" style="5" customWidth="1"/>
    <col min="8" max="8" width="19.6666666666667" style="5" customWidth="1"/>
    <col min="9" max="9" width="15.4444444444444" style="5" customWidth="1"/>
    <col min="10" max="10" width="14.3333333333333" style="5" customWidth="1"/>
    <col min="11" max="11" width="15.5555555555556" style="5" customWidth="1"/>
    <col min="12" max="12" width="14.5555555555556" style="5" customWidth="1"/>
    <col min="13" max="13" width="14.3333333333333" style="5" customWidth="1"/>
    <col min="14" max="14" width="20.1111111111111" style="5" customWidth="1"/>
    <col min="15" max="255" width="9.33333333333333" style="5" customWidth="1"/>
    <col min="256" max="1023" width="9.33333333333333" customWidth="1"/>
  </cols>
  <sheetData>
    <row r="1" ht="84" customHeight="1" spans="1:15">
      <c r="J1" s="7" t="s">
        <v>0</v>
      </c>
      <c r="K1" s="8"/>
      <c r="L1" s="8"/>
      <c r="M1" s="8"/>
      <c r="N1" s="8"/>
    </row>
    <row r="2" s="1" customFormat="1" ht="76.2" customHeight="1" spans="1: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="1" customFormat="1" ht="48.75" customHeight="1" spans="1:15">
      <c r="A3" s="10"/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0"/>
      <c r="N3" s="10"/>
    </row>
    <row r="4" ht="39" customHeight="1" spans="1:15">
      <c r="A4" s="12" t="s">
        <v>4</v>
      </c>
      <c r="B4" s="13" t="s">
        <v>5</v>
      </c>
      <c r="C4" s="12" t="s">
        <v>6</v>
      </c>
      <c r="D4" s="12" t="s">
        <v>7</v>
      </c>
      <c r="E4" s="12" t="s">
        <v>8</v>
      </c>
      <c r="F4" s="12"/>
      <c r="G4" s="12"/>
      <c r="H4" s="14" t="s">
        <v>9</v>
      </c>
      <c r="I4" s="14"/>
      <c r="J4" s="14"/>
      <c r="K4" s="15" t="s">
        <v>10</v>
      </c>
      <c r="L4" s="15"/>
      <c r="M4" s="15"/>
      <c r="N4" s="15"/>
    </row>
    <row r="5" ht="244.5" customHeight="1" spans="1:15">
      <c r="A5" s="12"/>
      <c r="B5" s="13"/>
      <c r="C5" s="12"/>
      <c r="D5" s="12"/>
      <c r="E5" s="16" t="s">
        <v>11</v>
      </c>
      <c r="F5" s="16" t="s">
        <v>12</v>
      </c>
      <c r="G5" s="17" t="s">
        <v>13</v>
      </c>
      <c r="H5" s="17" t="s">
        <v>14</v>
      </c>
      <c r="I5" s="17" t="s">
        <v>15</v>
      </c>
      <c r="J5" s="17" t="s">
        <v>16</v>
      </c>
      <c r="K5" s="17" t="s">
        <v>17</v>
      </c>
      <c r="L5" s="17" t="s">
        <v>18</v>
      </c>
      <c r="M5" s="17" t="s">
        <v>19</v>
      </c>
      <c r="N5" s="17" t="s">
        <v>20</v>
      </c>
    </row>
    <row r="6" ht="92.25" customHeight="1" spans="1:15">
      <c r="A6" s="18">
        <v>1</v>
      </c>
      <c r="B6" s="19" t="s">
        <v>21</v>
      </c>
      <c r="C6" s="20" t="s">
        <v>22</v>
      </c>
      <c r="D6" s="21">
        <v>1</v>
      </c>
      <c r="E6" s="22">
        <v>95000</v>
      </c>
      <c r="F6" s="22">
        <v>80000</v>
      </c>
      <c r="G6" s="22">
        <v>100000</v>
      </c>
      <c r="H6" s="23">
        <f>AVERAGE(E6:G6)</f>
        <v>91666.6666666667</v>
      </c>
      <c r="I6" s="24">
        <f>SQRT(((SUM((POWER(G6-H6,2)),(POWER(F6-H6,2)),(POWER(E6-H6,2)))/(COLUMNS(E6:G6)-1))))</f>
        <v>10408.3299973307</v>
      </c>
      <c r="J6" s="24">
        <f t="shared" ref="J6" si="0">I6/H6*100</f>
        <v>11.3545418152698</v>
      </c>
      <c r="K6" s="23">
        <f>((D6/3)*(SUM(E6:G6)))</f>
        <v>91666.6666666667</v>
      </c>
      <c r="L6" s="25">
        <f>K6/D6</f>
        <v>91666.6666666667</v>
      </c>
      <c r="M6" s="26">
        <f>MIN(E6:G6)</f>
        <v>80000</v>
      </c>
      <c r="N6" s="26">
        <f>M6*D6</f>
        <v>80000</v>
      </c>
    </row>
    <row r="7" ht="29.4" customHeight="1" spans="1:15">
      <c r="A7" s="27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8"/>
    </row>
    <row r="8" s="2" customFormat="1" ht="30" customHeight="1" spans="1:15">
      <c r="A8" s="29" t="s">
        <v>23</v>
      </c>
      <c r="B8" s="30"/>
      <c r="C8" s="30"/>
      <c r="D8" s="30"/>
      <c r="E8" s="30"/>
      <c r="F8" s="30"/>
      <c r="G8" s="30"/>
      <c r="H8" s="31">
        <v>80000</v>
      </c>
      <c r="I8" s="32" t="s">
        <v>24</v>
      </c>
      <c r="J8" s="33"/>
      <c r="K8" s="33"/>
      <c r="L8" s="33"/>
      <c r="M8" s="32"/>
      <c r="N8" s="34"/>
    </row>
    <row r="9" ht="36" customHeight="1" spans="1:15">
      <c r="A9" s="35" t="s">
        <v>25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</row>
    <row r="10" ht="52.5" customHeight="1" spans="1:15">
      <c r="A10" s="36" t="s">
        <v>26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</row>
    <row r="11" s="3" customFormat="1" ht="15.6" customHeight="1" spans="1:15">
      <c r="A11" s="37"/>
      <c r="B11" s="37"/>
      <c r="C11" s="37"/>
      <c r="D11" s="38"/>
      <c r="E11" s="39"/>
      <c r="F11" s="40"/>
      <c r="G11" s="41"/>
    </row>
    <row r="12" s="3" customFormat="1" ht="11.25" customHeight="1" spans="1:15">
      <c r="A12" s="37"/>
      <c r="B12" s="37"/>
      <c r="C12" s="37"/>
      <c r="D12" s="38"/>
      <c r="E12" s="39"/>
      <c r="F12" s="40"/>
      <c r="G12" s="41"/>
    </row>
    <row r="13" s="4" customFormat="1" ht="21" customHeight="1" spans="1:15">
      <c r="A13" s="42"/>
      <c r="B13" s="42"/>
      <c r="C13" s="42"/>
      <c r="D13" s="1"/>
      <c r="E13" s="43"/>
      <c r="F13" s="44"/>
      <c r="G13" s="45"/>
    </row>
    <row r="14" s="1" customFormat="1" ht="19.5" customHeight="1" spans="1:15">
      <c r="A14" s="46"/>
      <c r="B14" s="46"/>
      <c r="E14" s="47"/>
      <c r="F14" s="47"/>
    </row>
    <row r="15" s="3" customFormat="1" ht="15.6" spans="1:15">
      <c r="A15" s="37"/>
      <c r="B15" s="37"/>
      <c r="C15" s="37"/>
      <c r="D15" s="38"/>
      <c r="E15" s="39"/>
      <c r="F15" s="40"/>
      <c r="G15" s="41"/>
    </row>
  </sheetData>
  <mergeCells count="17">
    <mergeCell ref="J1:N1"/>
    <mergeCell ref="A2:O2"/>
    <mergeCell ref="C3:L3"/>
    <mergeCell ref="E4:G4"/>
    <mergeCell ref="H4:J4"/>
    <mergeCell ref="K4:N4"/>
    <mergeCell ref="B7:M7"/>
    <mergeCell ref="A8:G8"/>
    <mergeCell ref="A9:N9"/>
    <mergeCell ref="A10:N10"/>
    <mergeCell ref="A11:C11"/>
    <mergeCell ref="A14:B14"/>
    <mergeCell ref="A15:C15"/>
    <mergeCell ref="A4:A5"/>
    <mergeCell ref="B4:B5"/>
    <mergeCell ref="C4:C5"/>
    <mergeCell ref="D4:D5"/>
  </mergeCells>
  <printOptions gridLines="1"/>
  <pageMargins left="0.31496062992126" right="0.31496062992126" top="0.354330708661417" bottom="0.354330708661417" header="0.31496062992126" footer="0.31496062992126"/>
  <pageSetup paperSize="9" scale="62" firstPageNumber="0" orientation="landscape" useFirstPageNumber="1" horizontalDpi="300" verticalDpi="300"/>
  <headerFooter/>
  <ignoredErrors>
    <ignoredError sqref="M6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цены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Ксения Чушкина</cp:lastModifiedBy>
  <cp:revision>1</cp:revision>
  <dcterms:created xsi:type="dcterms:W3CDTF">2014-01-15T21:15:00Z</dcterms:created>
  <cp:lastPrinted>2023-03-25T10:20:00Z</cp:lastPrinted>
  <dcterms:modified xsi:type="dcterms:W3CDTF">2026-09-17T12:30:16Z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0F0A6864FAD0424FA93D552E154E9969_13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