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C:\Users\Ольга\Desktop\памятные даты\техника\"/>
    </mc:Choice>
  </mc:AlternateContent>
  <xr:revisionPtr revIDLastSave="0" documentId="13_ncr:1_{E9209ED3-3637-4177-923B-E7F256AD262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Расчет цены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2" l="1"/>
  <c r="N6" i="2" s="1"/>
  <c r="K6" i="2"/>
  <c r="L6" i="2" s="1"/>
  <c r="H6" i="2"/>
  <c r="I6" i="2" s="1"/>
  <c r="J6" i="2" s="1"/>
</calcChain>
</file>

<file path=xl/sharedStrings.xml><?xml version="1.0" encoding="utf-8"?>
<sst xmlns="http://schemas.openxmlformats.org/spreadsheetml/2006/main" count="27" uniqueCount="27">
  <si>
    <t xml:space="preserve">                                                                                                      УТВЕРЖДАЮ:
Руководитель ГБУ ЛО «Центр патриотического воспитания»
Ю.В. Дмитриева
</t>
  </si>
  <si>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</si>
  <si>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</si>
  <si>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</si>
  <si>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 xml:space="preserve">Наименование услуг
</t>
  </si>
  <si>
    <t>Ед. изм</t>
  </si>
  <si>
    <t>Кол-во</t>
  </si>
  <si>
    <t>Коммерческие предложения (т. 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</si>
  <si>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</si>
  <si>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</si>
  <si>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>КП №1</t>
  </si>
  <si>
    <t>КП №2</t>
  </si>
  <si>
    <t>КП №3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</si>
  <si>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</si>
  <si>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</si>
  <si>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</si>
  <si>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charset val="204"/>
      </rPr>
      <t>Расчет Н(М)ЦК по формуле</t>
    </r>
    <r>
      <rPr>
        <sz val="10"/>
        <color rgb="FF000000"/>
        <rFont val="Times New Roman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</si>
  <si>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</si>
  <si>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min 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</si>
  <si>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</si>
  <si>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у.е.</t>
  </si>
  <si>
    <t>За НМЦК принято минимальное значение в сумме:</t>
  </si>
  <si>
    <t>рублей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</si>
  <si>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
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</si>
  <si>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</si>
  <si>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Оказание услуг по подготовке и обеспечению выставки исторический техники.</t>
  </si>
  <si>
    <t>Обоснование начальной (максимальной) цены контракта
  на оказание услуг по подготовке и обеспечению выставки исторический техники.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</si>
</sst>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\ ##0.00\ _₽_-;\-* #\ ##0.00\ _₽_-;_-* &quot;-&quot;??\ _₽_-;_-@_-"/>
    <numFmt numFmtId="165" formatCode="0.000"/>
    <numFmt numFmtId="166" formatCode="0.0000"/>
  </numFmts>
  <fonts count="11" x14ac:knownFonts="1">
    <font>
      <sz val="11"/>
      <color rgb="FF000000"/>
      <name val="Calibri"/>
      <charset val="204"/>
    </font>
    <font>
      <sz val="14"/>
      <color rgb="FF000000"/>
      <name val="Times New Roman"/>
      <charset val="204"/>
    </font>
    <font>
      <sz val="10"/>
      <color rgb="FF000000"/>
      <name val="Times New Roman"/>
      <charset val="204"/>
    </font>
    <font>
      <sz val="11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4"/>
      <color rgb="FF000000"/>
      <name val="Times New Roman"/>
      <charset val="204"/>
    </font>
    <font>
      <b/>
      <sz val="10"/>
      <color rgb="FF000000"/>
      <name val="Times New Roman"/>
      <charset val="204"/>
    </font>
    <font>
      <sz val="10"/>
      <name val="Times New Roman"/>
      <charset val="204"/>
    </font>
    <font>
      <b/>
      <sz val="12"/>
      <color rgb="FF000000"/>
      <name val="Times New Roman"/>
      <charset val="204"/>
    </font>
    <font>
      <i/>
      <sz val="10"/>
      <color rgb="FF000000"/>
      <name val="Times New Roman"/>
      <charset val="204"/>
    </font>
    <font>
      <sz val="11"/>
      <color rgb="FF000000"/>
      <name val="Calibri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2" fillId="0" borderId="0" xfId="0" applyFont="1"/>
    <xf numFmtId="0" fontId="2" fillId="2" borderId="0" xfId="0" applyFont="1" applyFill="1"/>
    <xf numFmtId="0" fontId="5" fillId="0" borderId="1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5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 wrapText="1"/>
    </xf>
    <xf numFmtId="164" fontId="6" fillId="0" borderId="3" xfId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6" fillId="0" borderId="0" xfId="1" applyFont="1" applyBorder="1" applyAlignment="1">
      <alignment horizontal="center" vertical="center" wrapText="1"/>
    </xf>
    <xf numFmtId="164" fontId="8" fillId="0" borderId="1" xfId="1" applyFont="1" applyBorder="1" applyAlignment="1">
      <alignment vertical="center"/>
    </xf>
    <xf numFmtId="0" fontId="8" fillId="0" borderId="0" xfId="0" applyFont="1" applyAlignment="1">
      <alignment vertical="center"/>
    </xf>
    <xf numFmtId="164" fontId="8" fillId="0" borderId="0" xfId="0" applyNumberFormat="1" applyFont="1" applyAlignment="1">
      <alignment vertical="center"/>
    </xf>
    <xf numFmtId="164" fontId="8" fillId="0" borderId="0" xfId="1" applyFont="1" applyAlignment="1">
      <alignment vertical="center"/>
    </xf>
    <xf numFmtId="0" fontId="4" fillId="0" borderId="0" xfId="0" applyFont="1" applyAlignment="1" applyProtection="1">
      <alignment horizontal="left" vertical="top" wrapText="1"/>
      <protection locked="0"/>
    </xf>
    <xf numFmtId="0" fontId="4" fillId="0" borderId="0" xfId="0" applyFont="1"/>
    <xf numFmtId="0" fontId="4" fillId="2" borderId="0" xfId="0" applyFont="1" applyFill="1" applyAlignment="1" applyProtection="1">
      <alignment wrapText="1"/>
      <protection locked="0"/>
    </xf>
    <xf numFmtId="166" fontId="4" fillId="2" borderId="0" xfId="0" applyNumberFormat="1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1" fillId="2" borderId="0" xfId="0" applyFont="1" applyFill="1" applyAlignment="1" applyProtection="1">
      <alignment wrapText="1"/>
      <protection locked="0"/>
    </xf>
    <xf numFmtId="166" fontId="1" fillId="2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1" fillId="2" borderId="0" xfId="0" applyFont="1" applyFill="1"/>
    <xf numFmtId="0" fontId="5" fillId="0" borderId="0" xfId="0" applyFont="1" applyAlignment="1">
      <alignment horizontal="left"/>
    </xf>
    <xf numFmtId="0" fontId="4" fillId="0" borderId="0" xfId="0" applyFont="1" applyAlignment="1" applyProtection="1">
      <alignment horizontal="left" vertical="top" wrapText="1"/>
      <protection locked="0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23760</xdr:colOff>
      <xdr:row>4</xdr:row>
      <xdr:rowOff>954720</xdr:rowOff>
    </xdr:from>
    <xdr:to>
      <xdr:col>10</xdr:col>
      <xdr:colOff>1800</xdr:colOff>
      <xdr:row>4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43110" y="4102735"/>
          <a:ext cx="957580" cy="34734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23760</xdr:colOff>
      <xdr:row>4</xdr:row>
      <xdr:rowOff>923040</xdr:rowOff>
    </xdr:from>
    <xdr:to>
      <xdr:col>8</xdr:col>
      <xdr:colOff>1024650</xdr:colOff>
      <xdr:row>4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85200" y="4070985"/>
          <a:ext cx="1000760" cy="441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54427</xdr:colOff>
      <xdr:row>4</xdr:row>
      <xdr:rowOff>2676245</xdr:rowOff>
    </xdr:from>
    <xdr:to>
      <xdr:col>10</xdr:col>
      <xdr:colOff>1020534</xdr:colOff>
      <xdr:row>4</xdr:row>
      <xdr:rowOff>3020787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653395" y="5824220"/>
          <a:ext cx="966470" cy="34480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282600</xdr:colOff>
      <xdr:row>4</xdr:row>
      <xdr:rowOff>1404360</xdr:rowOff>
    </xdr:from>
    <xdr:to>
      <xdr:col>10</xdr:col>
      <xdr:colOff>447840</xdr:colOff>
      <xdr:row>4</xdr:row>
      <xdr:rowOff>1632960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0881995" y="4552315"/>
          <a:ext cx="16510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15"/>
  <sheetViews>
    <sheetView tabSelected="1" view="pageBreakPreview" zoomScaleNormal="100" workbookViewId="0">
      <selection activeCell="B4" sqref="B4:B5"/>
    </sheetView>
  </sheetViews>
  <sheetFormatPr defaultColWidth="9" defaultRowHeight="14.4" x14ac:dyDescent="0.3"/>
  <cols>
    <col min="1" max="1" width="8.109375" style="5" customWidth="1"/>
    <col min="2" max="2" width="38.44140625" style="5" customWidth="1"/>
    <col min="3" max="3" width="6.88671875" style="5" customWidth="1"/>
    <col min="4" max="4" width="6.6640625" style="5" customWidth="1"/>
    <col min="5" max="6" width="15" style="6" customWidth="1"/>
    <col min="7" max="7" width="15" style="5" customWidth="1"/>
    <col min="8" max="8" width="19.6640625" style="5" customWidth="1"/>
    <col min="9" max="9" width="15.44140625" style="5" customWidth="1"/>
    <col min="10" max="10" width="14.33203125" style="5" customWidth="1"/>
    <col min="11" max="11" width="15.5546875" style="5" customWidth="1"/>
    <col min="12" max="12" width="14.5546875" style="5" customWidth="1"/>
    <col min="13" max="13" width="14.33203125" style="5" customWidth="1"/>
    <col min="14" max="14" width="20.109375" style="5" customWidth="1"/>
    <col min="15" max="255" width="9.33203125" style="5" customWidth="1"/>
    <col min="256" max="1023" width="9.33203125" customWidth="1"/>
  </cols>
  <sheetData>
    <row r="1" spans="1:15" ht="84" customHeight="1" x14ac:dyDescent="0.3">
      <c r="J1" s="44" t="s">
        <v>0</v>
      </c>
      <c r="K1" s="45"/>
      <c r="L1" s="45"/>
      <c r="M1" s="45"/>
      <c r="N1" s="45"/>
    </row>
    <row r="2" spans="1:15" s="1" customFormat="1" ht="76.2" customHeight="1" x14ac:dyDescent="0.35">
      <c r="A2" s="46" t="s">
        <v>26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1:15" s="1" customFormat="1" ht="48.75" customHeight="1" x14ac:dyDescent="0.35">
      <c r="A3" s="7"/>
      <c r="B3" s="7" t="s">
        <v>1</v>
      </c>
      <c r="C3" s="47" t="s">
        <v>2</v>
      </c>
      <c r="D3" s="47"/>
      <c r="E3" s="47"/>
      <c r="F3" s="47"/>
      <c r="G3" s="47"/>
      <c r="H3" s="47"/>
      <c r="I3" s="47"/>
      <c r="J3" s="47"/>
      <c r="K3" s="47"/>
      <c r="L3" s="47"/>
      <c r="M3" s="7"/>
      <c r="N3" s="7"/>
    </row>
    <row r="4" spans="1:15" ht="39" customHeight="1" x14ac:dyDescent="0.3">
      <c r="A4" s="37" t="s">
        <v>3</v>
      </c>
      <c r="B4" s="38" t="s">
        <v>4</v>
      </c>
      <c r="C4" s="37" t="s">
        <v>5</v>
      </c>
      <c r="D4" s="37" t="s">
        <v>6</v>
      </c>
      <c r="E4" s="37" t="s">
        <v>7</v>
      </c>
      <c r="F4" s="37"/>
      <c r="G4" s="37"/>
      <c r="H4" s="48" t="s">
        <v>8</v>
      </c>
      <c r="I4" s="48"/>
      <c r="J4" s="48"/>
      <c r="K4" s="49" t="s">
        <v>9</v>
      </c>
      <c r="L4" s="49"/>
      <c r="M4" s="49"/>
      <c r="N4" s="49"/>
    </row>
    <row r="5" spans="1:15" ht="244.5" customHeight="1" x14ac:dyDescent="0.3">
      <c r="A5" s="37"/>
      <c r="B5" s="38"/>
      <c r="C5" s="37"/>
      <c r="D5" s="37"/>
      <c r="E5" s="8" t="s">
        <v>10</v>
      </c>
      <c r="F5" s="8" t="s">
        <v>11</v>
      </c>
      <c r="G5" s="9" t="s">
        <v>12</v>
      </c>
      <c r="H5" s="9" t="s">
        <v>13</v>
      </c>
      <c r="I5" s="9" t="s">
        <v>14</v>
      </c>
      <c r="J5" s="9" t="s">
        <v>15</v>
      </c>
      <c r="K5" s="9" t="s">
        <v>16</v>
      </c>
      <c r="L5" s="9" t="s">
        <v>17</v>
      </c>
      <c r="M5" s="9" t="s">
        <v>18</v>
      </c>
      <c r="N5" s="9" t="s">
        <v>19</v>
      </c>
    </row>
    <row r="6" spans="1:15" ht="92.25" customHeight="1" x14ac:dyDescent="0.3">
      <c r="A6" s="10">
        <v>1</v>
      </c>
      <c r="B6" s="11" t="s">
        <v>25</v>
      </c>
      <c r="C6" s="12" t="s">
        <v>20</v>
      </c>
      <c r="D6" s="13">
        <v>1</v>
      </c>
      <c r="E6" s="14">
        <v>599000</v>
      </c>
      <c r="F6" s="14">
        <v>599999</v>
      </c>
      <c r="G6" s="14">
        <v>630000</v>
      </c>
      <c r="H6" s="15">
        <f>AVERAGE(E6:G6)</f>
        <v>609666.33333333337</v>
      </c>
      <c r="I6" s="16">
        <f>SQRT(((SUM((POWER(G6-H6,2)),(POWER(F6-H6,2)),(POWER(E6-H6,2)))/(COLUMNS(E6:G6)-1))))</f>
        <v>17616.554723706147</v>
      </c>
      <c r="J6" s="16">
        <f t="shared" ref="J6" si="0">I6/H6*100</f>
        <v>2.8895403535550557</v>
      </c>
      <c r="K6" s="15">
        <f>((D6/3)*(SUM(E6:G6)))</f>
        <v>609666.33333333326</v>
      </c>
      <c r="L6" s="17">
        <f>K6/D6</f>
        <v>609666.33333333326</v>
      </c>
      <c r="M6" s="18">
        <f>MIN(E6:G6)</f>
        <v>599000</v>
      </c>
      <c r="N6" s="18">
        <f>M6*D6</f>
        <v>599000</v>
      </c>
    </row>
    <row r="7" spans="1:15" ht="29.4" customHeight="1" x14ac:dyDescent="0.3">
      <c r="A7" s="1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20"/>
    </row>
    <row r="8" spans="1:15" s="2" customFormat="1" ht="30" customHeight="1" x14ac:dyDescent="0.3">
      <c r="A8" s="40" t="s">
        <v>21</v>
      </c>
      <c r="B8" s="41"/>
      <c r="C8" s="41"/>
      <c r="D8" s="41"/>
      <c r="E8" s="41"/>
      <c r="F8" s="41"/>
      <c r="G8" s="41"/>
      <c r="H8" s="21">
        <v>599000</v>
      </c>
      <c r="I8" s="22" t="s">
        <v>22</v>
      </c>
      <c r="J8" s="23"/>
      <c r="K8" s="23"/>
      <c r="L8" s="23"/>
      <c r="M8" s="22"/>
      <c r="N8" s="24"/>
    </row>
    <row r="9" spans="1:15" ht="36" customHeight="1" x14ac:dyDescent="0.3">
      <c r="A9" s="42" t="s">
        <v>23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</row>
    <row r="10" spans="1:15" ht="52.5" customHeight="1" x14ac:dyDescent="0.3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</row>
    <row r="11" spans="1:15" s="3" customFormat="1" ht="15.6" customHeight="1" x14ac:dyDescent="0.3">
      <c r="A11" s="36"/>
      <c r="B11" s="36"/>
      <c r="C11" s="36"/>
      <c r="D11" s="26"/>
      <c r="E11" s="27"/>
      <c r="F11" s="28"/>
      <c r="G11" s="29"/>
    </row>
    <row r="12" spans="1:15" s="3" customFormat="1" ht="11.25" customHeight="1" x14ac:dyDescent="0.3">
      <c r="A12" s="25"/>
      <c r="B12" s="25"/>
      <c r="C12" s="25"/>
      <c r="D12" s="26"/>
      <c r="E12" s="27"/>
      <c r="F12" s="28"/>
      <c r="G12" s="29"/>
    </row>
    <row r="13" spans="1:15" s="4" customFormat="1" ht="21" customHeight="1" x14ac:dyDescent="0.35">
      <c r="A13" s="30"/>
      <c r="B13" s="30"/>
      <c r="C13" s="30"/>
      <c r="D13" s="1"/>
      <c r="E13" s="31"/>
      <c r="F13" s="32"/>
      <c r="G13" s="33"/>
    </row>
    <row r="14" spans="1:15" s="1" customFormat="1" ht="19.5" customHeight="1" x14ac:dyDescent="0.35">
      <c r="A14" s="35"/>
      <c r="B14" s="35"/>
      <c r="E14" s="34"/>
      <c r="F14" s="34"/>
    </row>
    <row r="15" spans="1:15" s="3" customFormat="1" ht="15.6" x14ac:dyDescent="0.3">
      <c r="A15" s="36"/>
      <c r="B15" s="36"/>
      <c r="C15" s="36"/>
      <c r="D15" s="26"/>
      <c r="E15" s="27"/>
      <c r="F15" s="28"/>
      <c r="G15" s="29"/>
    </row>
  </sheetData>
  <mergeCells count="17">
    <mergeCell ref="J1:N1"/>
    <mergeCell ref="A2:O2"/>
    <mergeCell ref="C3:L3"/>
    <mergeCell ref="E4:G4"/>
    <mergeCell ref="H4:J4"/>
    <mergeCell ref="K4:N4"/>
    <mergeCell ref="D4:D5"/>
    <mergeCell ref="A14:B14"/>
    <mergeCell ref="A15:C15"/>
    <mergeCell ref="A4:A5"/>
    <mergeCell ref="B4:B5"/>
    <mergeCell ref="C4:C5"/>
    <mergeCell ref="B7:M7"/>
    <mergeCell ref="A8:G8"/>
    <mergeCell ref="A9:N9"/>
    <mergeCell ref="A10:N10"/>
    <mergeCell ref="A11:C11"/>
  </mergeCells>
  <printOptions gridLines="1"/>
  <pageMargins left="0.31496062992126" right="0.31496062992126" top="0.35433070866141703" bottom="0.35433070866141703" header="0.31496062992126" footer="0.31496062992126"/>
  <pageSetup paperSize="9" scale="63" firstPageNumber="0" orientation="landscape" useFirstPageNumber="1" horizontalDpi="300" verticalDpi="300" r:id="rId1"/>
  <ignoredErrors>
    <ignoredError sqref="M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Ольга Крымова</cp:lastModifiedBy>
  <cp:revision>1</cp:revision>
  <cp:lastPrinted>2023-03-25T10:20:00Z</cp:lastPrinted>
  <dcterms:created xsi:type="dcterms:W3CDTF">2014-01-15T21:15:00Z</dcterms:created>
  <dcterms:modified xsi:type="dcterms:W3CDTF">2026-08-05T10:47:22Z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0F0A6864FAD0424FA93D552E154E9969_13</vt:lpwstr>
  </property>
  <property fmtid="{D5CDD505-2E9C-101B-9397-08002B2CF9AE}" pid="3" name="KSOProductBuildVer">
    <vt:lpwstr>1049-12.1.0.26372</vt:lpwstr>
  </property>
  <property fmtid="{D5CDD505-2E9C-101B-9397-08002B2CF9AE}" pid="4" name="CalculationRule">
    <vt:i4>0</vt:i4>
  </property>
</Properties>
</file>