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7470" windowHeight="2160" firstSheet="1" activeTab="1"/>
  </bookViews>
  <sheets>
    <sheet name="Лист1" sheetId="3" state="hidden" r:id="rId1"/>
    <sheet name="НМЦК" sheetId="6" r:id="rId2"/>
  </sheets>
  <definedNames>
    <definedName name="_xlnm.Print_Area" localSheetId="1">НМЦК!$A$1:$K$44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" i="6" l="1"/>
  <c r="I28" i="6"/>
  <c r="J28" i="6" s="1"/>
  <c r="K28" i="6"/>
  <c r="K27" i="6"/>
  <c r="I27" i="6"/>
  <c r="J27" i="6" s="1"/>
  <c r="H27" i="6"/>
  <c r="K26" i="6"/>
  <c r="I26" i="6"/>
  <c r="H26" i="6"/>
  <c r="K25" i="6"/>
  <c r="I25" i="6"/>
  <c r="J25" i="6" s="1"/>
  <c r="H25" i="6"/>
  <c r="K24" i="6"/>
  <c r="I24" i="6"/>
  <c r="H24" i="6"/>
  <c r="K23" i="6"/>
  <c r="I23" i="6"/>
  <c r="J23" i="6" s="1"/>
  <c r="H23" i="6"/>
  <c r="K22" i="6"/>
  <c r="I22" i="6"/>
  <c r="H22" i="6"/>
  <c r="K21" i="6"/>
  <c r="I21" i="6"/>
  <c r="H21" i="6"/>
  <c r="K20" i="6"/>
  <c r="I20" i="6"/>
  <c r="H20" i="6"/>
  <c r="K19" i="6"/>
  <c r="I19" i="6"/>
  <c r="H19" i="6"/>
  <c r="K11" i="6"/>
  <c r="K12" i="6"/>
  <c r="K13" i="6"/>
  <c r="K14" i="6"/>
  <c r="K15" i="6"/>
  <c r="K16" i="6"/>
  <c r="K17" i="6"/>
  <c r="K18" i="6"/>
  <c r="K29" i="6"/>
  <c r="K30" i="6"/>
  <c r="K31" i="6"/>
  <c r="K32" i="6"/>
  <c r="K33" i="6"/>
  <c r="K34" i="6"/>
  <c r="K35" i="6"/>
  <c r="K36" i="6"/>
  <c r="K10" i="6"/>
  <c r="J21" i="6" l="1"/>
  <c r="J19" i="6"/>
  <c r="J20" i="6"/>
  <c r="J22" i="6"/>
  <c r="J24" i="6"/>
  <c r="J26" i="6"/>
  <c r="K37" i="6"/>
  <c r="H12" i="6"/>
  <c r="I12" i="6"/>
  <c r="H13" i="6"/>
  <c r="I13" i="6"/>
  <c r="H14" i="6"/>
  <c r="I14" i="6"/>
  <c r="H15" i="6"/>
  <c r="I15" i="6"/>
  <c r="H16" i="6"/>
  <c r="I16" i="6"/>
  <c r="H17" i="6"/>
  <c r="I17" i="6"/>
  <c r="H18" i="6"/>
  <c r="I18" i="6"/>
  <c r="H10" i="6"/>
  <c r="I10" i="6"/>
  <c r="H11" i="6"/>
  <c r="I11" i="6"/>
  <c r="H29" i="6"/>
  <c r="I29" i="6"/>
  <c r="H30" i="6"/>
  <c r="I30" i="6"/>
  <c r="H31" i="6"/>
  <c r="I31" i="6"/>
  <c r="H32" i="6"/>
  <c r="I32" i="6"/>
  <c r="H33" i="6"/>
  <c r="I33" i="6"/>
  <c r="H34" i="6"/>
  <c r="I34" i="6"/>
  <c r="H35" i="6"/>
  <c r="I35" i="6"/>
  <c r="H36" i="6"/>
  <c r="I36" i="6"/>
  <c r="J36" i="6" l="1"/>
  <c r="J30" i="6"/>
  <c r="J29" i="6"/>
  <c r="J10" i="6"/>
  <c r="J18" i="6"/>
  <c r="J17" i="6"/>
  <c r="J16" i="6"/>
  <c r="J15" i="6"/>
  <c r="J14" i="6"/>
  <c r="J13" i="6"/>
  <c r="J12" i="6"/>
  <c r="J35" i="6"/>
  <c r="J34" i="6"/>
  <c r="J33" i="6"/>
  <c r="J32" i="6"/>
  <c r="J31" i="6"/>
  <c r="J11" i="6"/>
</calcChain>
</file>

<file path=xl/sharedStrings.xml><?xml version="1.0" encoding="utf-8"?>
<sst xmlns="http://schemas.openxmlformats.org/spreadsheetml/2006/main" count="74" uniqueCount="51">
  <si>
    <t>Кол-во</t>
  </si>
  <si>
    <t xml:space="preserve">Средняя арифметическая цена за единицу     &lt;ц&gt; </t>
  </si>
  <si>
    <t>Среднее квадратичное отклонение</t>
  </si>
  <si>
    <t>Коммерческие предложения (руб.)</t>
  </si>
  <si>
    <t>ИТОГО:</t>
  </si>
  <si>
    <t>№ п/п</t>
  </si>
  <si>
    <t>Ед. изм.</t>
  </si>
  <si>
    <t>Однородность совокупности значений выявленных цен, используемых в расчете Н(М)ЦК</t>
  </si>
  <si>
    <t>Наименование товара</t>
  </si>
  <si>
    <t>**Цена контракта сформирована с учетом всех налогов, сборов, расходов на погрузку, перевозку, транспортировку, хранение, доставку, разгрузку, установку, настройку, а также включает другие обязательные платежи, связанные с поставкой товара.</t>
  </si>
  <si>
    <r>
      <t xml:space="preserve">коэффициент вариации цен V (%)           </t>
    </r>
    <r>
      <rPr>
        <i/>
        <sz val="12"/>
        <color indexed="8"/>
        <rFont val="Times New Roman"/>
        <family val="1"/>
        <charset val="204"/>
      </rPr>
      <t xml:space="preserve">         (не должен превышать 33%)</t>
    </r>
  </si>
  <si>
    <t>Н(М)ЦК, определяемая методом сопоставимых рыночных цен
 (анализа рынка)</t>
  </si>
  <si>
    <r>
      <t>Расчет Н(М)ЦК по формуле</t>
    </r>
    <r>
      <rPr>
        <sz val="12"/>
        <color indexed="8"/>
        <rFont val="Times New Roman"/>
        <family val="1"/>
        <charset val="204"/>
      </rPr>
      <t xml:space="preserve">                             v - количество (объем) закупаемого товара;
n - количество значений, используемых в расчете;
i - номер источника ценовой информации;
     - цена единицы</t>
    </r>
  </si>
  <si>
    <t>Должностное лицо, ответственное за подготовку информации: 
заместитель директора Редько Лариса Николаевна, 
тел. 89811471093, 88137875457</t>
  </si>
  <si>
    <t xml:space="preserve">УТВЕРЖДАЮ
Директор 
муниципального бюджетного 
общеобразовательного учреждения
 «Приморский центр образования»
______________   И.А. Милютина
                                            </t>
  </si>
  <si>
    <r>
      <t xml:space="preserve">Коммерческое предложение № 1         </t>
    </r>
    <r>
      <rPr>
        <b/>
        <sz val="12"/>
        <color rgb="FFFF0000"/>
        <rFont val="Times New Roman"/>
        <family val="1"/>
        <charset val="204"/>
      </rPr>
      <t xml:space="preserve">   </t>
    </r>
    <r>
      <rPr>
        <b/>
        <sz val="12"/>
        <rFont val="Times New Roman"/>
        <family val="1"/>
        <charset val="204"/>
      </rPr>
      <t xml:space="preserve">  
</t>
    </r>
  </si>
  <si>
    <r>
      <t xml:space="preserve">Коммерческое предложение № 2       </t>
    </r>
    <r>
      <rPr>
        <b/>
        <sz val="12"/>
        <rFont val="Times New Roman"/>
        <family val="1"/>
        <charset val="204"/>
      </rPr>
      <t xml:space="preserve">       
</t>
    </r>
  </si>
  <si>
    <r>
      <t xml:space="preserve">Коммерческое предложение № 3      </t>
    </r>
    <r>
      <rPr>
        <b/>
        <sz val="12"/>
        <rFont val="Times New Roman"/>
        <family val="1"/>
        <charset val="204"/>
      </rPr>
      <t xml:space="preserve">        
</t>
    </r>
  </si>
  <si>
    <t>шт</t>
  </si>
  <si>
    <t>упак</t>
  </si>
  <si>
    <t>Бумага туалетная Luscan Comfort
1 Megapack 2сл бел цел 15м 125л 32рул/уп</t>
  </si>
  <si>
    <t>Бумага туалетная 1сл светло-серая 30м
2 84рул/уп ВЛГ НСК</t>
  </si>
  <si>
    <t>Салфетки бумажные Luscan 1сл 24х24
3 белые 100шт/уп</t>
  </si>
  <si>
    <t>Полотенца бумажные LUSCAN 2-сл.,с
4 тиснением, 8рул./уп</t>
  </si>
  <si>
    <t>Порошок стиральный Аистёнок 4 кг</t>
  </si>
  <si>
    <t>Порошок стиральный Ушастый нянь
6 детский 2,4кг</t>
  </si>
  <si>
    <t>Мешки для мусора ПНД 60л 12мкм
7 30шт/рул зеленые 58x68см Luscan Bio</t>
  </si>
  <si>
    <t>Универсальное чистящее средство
8 ПЕМОЛЮКС порошок 480г Лимон</t>
  </si>
  <si>
    <t>Губка-мочалка металл для мытья посуды
9 60x60x35мм 18г нерж.сталь 3шт/уп</t>
  </si>
  <si>
    <t>Пакет фасовочный ПНД 17х28см, 9мкм
10 100шт./уп, прозрачн.Эконом</t>
  </si>
  <si>
    <t>Мыло хозяйственное 72% 200 гр флоу пак</t>
  </si>
  <si>
    <t>Держатель для туалетной бумаги пласт.
12 М2225_СПБ</t>
  </si>
  <si>
    <t>Салфетки хозяйственные из микрофибры
13 универс 180г/м2 40х40см 4шт/уп</t>
  </si>
  <si>
    <t>Тряпка для пола из микрофибры
14 универсальная 220г/м2 50х80см зеленая</t>
  </si>
  <si>
    <t>Лампа накаливания СТАРТ
15 стандартная/прозрачная 60W E27 10 шт</t>
  </si>
  <si>
    <t>Мыло жидкое ПРОФ Grass/MILANA
16 эконом ПЭТ, 5л</t>
  </si>
  <si>
    <t>Средство для мытья посуды IQUP Purity
17 Сrystal 5 л ПЭТ</t>
  </si>
  <si>
    <t>Средство для сантехники
DOMESTOSСвежесть Атлантики/СПЕЦ-1
5 л</t>
  </si>
  <si>
    <t>Мешки для мусора ПНД 30л 5мкм
19 30шт/рул черные 30х30см Viva</t>
  </si>
  <si>
    <t>Мешки для мусора ПНД 60л 60х80см
20 10мкм черные 25шт/уп_Green Pack</t>
  </si>
  <si>
    <t>Мешки для мусора ПВД 240л 50шт/уп
21 Элементари 80мкм</t>
  </si>
  <si>
    <t>Перчатки КЩС латексные TOPFORT
Профхим Лат К50 Щ40 цв.желтый р.8,ПС</t>
  </si>
  <si>
    <t>Мыло туалетное 90г ABSOLUT
23 Антибактериальное в ассортименте</t>
  </si>
  <si>
    <t>Профхим дезинфек табл ХЛОР
д/поверхн-оборуд Ника/Ника-Хлор,
300шт/уп, 1кг</t>
  </si>
  <si>
    <t>Чистящее средство для плит IQUP
25 Degreaser антижир 5л ПНД</t>
  </si>
  <si>
    <t>Средство для сантехники Адрилан с
26 цветочным ароматом 5л</t>
  </si>
  <si>
    <t>Салфетки бумажные Luscan PROFI PACK
27 1сл24х24 белые 400шт/уп</t>
  </si>
  <si>
    <t>рул</t>
  </si>
  <si>
    <t>пара</t>
  </si>
  <si>
    <t xml:space="preserve">
ВЫВОД: Проведенные исследования позволяют определить начальную (максимальную) цену услуги в размере – 60000 руб.00коп. (Шестьдесят тысячь рублей 00 копеек.)
</t>
  </si>
  <si>
    <t xml:space="preserve">Обоснование начальной (максимальной) цены контракта (Н(М)ЦК) 
на поставку товаров для организации работы  дошкольных отделений в МБОУ «Приморский ЦО».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</si>
</sst>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Calibri"/>
      <family val="2"/>
      <charset val="204"/>
    </font>
    <font>
      <sz val="12"/>
      <color rgb="FF363A47"/>
      <name val="Times New Roman"/>
      <family val="1"/>
      <charset val="204"/>
    </font>
    <font>
      <sz val="11"/>
      <color rgb="FF363A47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3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/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2" fillId="3" borderId="5" xfId="0" applyFont="1" applyFill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 wrapText="1"/>
    </xf>
    <xf numFmtId="0" fontId="5" fillId="0" borderId="0" xfId="0" applyFont="1" applyAlignment="1"/>
    <xf numFmtId="0" fontId="12" fillId="0" borderId="0" xfId="0" applyFont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/>
    </xf>
    <xf numFmtId="4" fontId="9" fillId="0" borderId="2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top" wrapText="1"/>
    </xf>
    <xf numFmtId="4" fontId="9" fillId="3" borderId="15" xfId="0" applyNumberFormat="1" applyFont="1" applyFill="1" applyBorder="1" applyAlignment="1">
      <alignment horizontal="center" vertical="center" wrapText="1"/>
    </xf>
    <xf numFmtId="4" fontId="9" fillId="3" borderId="2" xfId="0" applyNumberFormat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wrapText="1"/>
    </xf>
    <xf numFmtId="0" fontId="15" fillId="0" borderId="17" xfId="0" applyFont="1" applyBorder="1" applyAlignment="1">
      <alignment horizontal="justify" wrapText="1"/>
    </xf>
    <xf numFmtId="0" fontId="15" fillId="0" borderId="0" xfId="0" applyFont="1" applyAlignment="1">
      <alignment horizontal="justify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9" fillId="0" borderId="0" xfId="0" applyFont="1" applyAlignment="1">
      <alignment horizontal="right" vertical="top" wrapText="1"/>
    </xf>
    <xf numFmtId="0" fontId="9" fillId="0" borderId="0" xfId="0" applyFont="1" applyAlignment="1">
      <alignment horizontal="left" vertical="center" wrapText="1"/>
    </xf>
    <xf numFmtId="0" fontId="2" fillId="0" borderId="13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10" fillId="0" borderId="9" xfId="0" applyNumberFormat="1" applyFont="1" applyFill="1" applyBorder="1" applyAlignment="1">
      <alignment horizontal="center" vertical="top" wrapText="1"/>
    </xf>
    <xf numFmtId="2" fontId="10" fillId="0" borderId="16" xfId="0" applyNumberFormat="1" applyFont="1" applyFill="1" applyBorder="1" applyAlignment="1">
      <alignment horizontal="center" vertical="top" wrapText="1"/>
    </xf>
    <xf numFmtId="0" fontId="9" fillId="0" borderId="11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7</xdr:row>
      <xdr:rowOff>1358348</xdr:rowOff>
    </xdr:from>
    <xdr:to>
      <xdr:col>10</xdr:col>
      <xdr:colOff>0</xdr:colOff>
      <xdr:row>7</xdr:row>
      <xdr:rowOff>1710773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7289" y="4373218"/>
          <a:ext cx="1065972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7</xdr:row>
      <xdr:rowOff>923925</xdr:rowOff>
    </xdr:from>
    <xdr:to>
      <xdr:col>8</xdr:col>
      <xdr:colOff>1028700</xdr:colOff>
      <xdr:row>7</xdr:row>
      <xdr:rowOff>1362075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3562350"/>
          <a:ext cx="10096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85312</xdr:colOff>
      <xdr:row>7</xdr:row>
      <xdr:rowOff>2486439</xdr:rowOff>
    </xdr:from>
    <xdr:to>
      <xdr:col>10</xdr:col>
      <xdr:colOff>1609312</xdr:colOff>
      <xdr:row>7</xdr:row>
      <xdr:rowOff>2819814</xdr:rowOff>
    </xdr:to>
    <xdr:pic>
      <xdr:nvPicPr>
        <xdr:cNvPr id="8" name="Picture 5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38573" y="5302526"/>
          <a:ext cx="15240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259662</xdr:colOff>
      <xdr:row>7</xdr:row>
      <xdr:rowOff>1598959</xdr:rowOff>
    </xdr:from>
    <xdr:to>
      <xdr:col>10</xdr:col>
      <xdr:colOff>421587</xdr:colOff>
      <xdr:row>7</xdr:row>
      <xdr:rowOff>1827559</xdr:rowOff>
    </xdr:to>
    <xdr:pic>
      <xdr:nvPicPr>
        <xdr:cNvPr id="11" name="Picture 6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12923" y="4415046"/>
          <a:ext cx="1619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0"/>
  <sheetViews>
    <sheetView tabSelected="1" topLeftCell="A31" zoomScaleSheetLayoutView="115" workbookViewId="0">
      <selection activeCell="P33" sqref="P33"/>
    </sheetView>
  </sheetViews>
  <sheetFormatPr defaultColWidth="9.140625" defaultRowHeight="15.75" x14ac:dyDescent="0.25"/>
  <cols>
    <col min="1" max="1" width="4.28515625" style="1" customWidth="1"/>
    <col min="2" max="2" width="32.5703125" style="7" customWidth="1"/>
    <col min="3" max="3" width="7.85546875" style="3" customWidth="1"/>
    <col min="4" max="4" width="6.85546875" style="1" customWidth="1"/>
    <col min="5" max="5" width="20.28515625" style="1" customWidth="1"/>
    <col min="6" max="8" width="18.7109375" style="1" customWidth="1"/>
    <col min="9" max="10" width="16.28515625" style="1" customWidth="1"/>
    <col min="11" max="11" width="25.5703125" style="1" customWidth="1"/>
    <col min="12" max="16384" width="9.140625" style="1"/>
  </cols>
  <sheetData>
    <row r="1" spans="1:12" ht="18.75" hidden="1" customHeight="1" x14ac:dyDescent="0.25">
      <c r="A1" s="6"/>
      <c r="B1" s="8"/>
      <c r="C1" s="7"/>
      <c r="D1" s="6"/>
      <c r="E1" s="6"/>
      <c r="F1" s="6"/>
      <c r="G1" s="6"/>
      <c r="H1" s="6"/>
      <c r="I1" s="39" t="s">
        <v>14</v>
      </c>
      <c r="J1" s="39"/>
      <c r="K1" s="39"/>
    </row>
    <row r="2" spans="1:12" ht="18.75" hidden="1" customHeight="1" x14ac:dyDescent="0.25">
      <c r="A2" s="6"/>
      <c r="C2" s="7"/>
      <c r="D2" s="6"/>
      <c r="E2" s="6"/>
      <c r="F2" s="6"/>
      <c r="G2" s="6"/>
      <c r="H2" s="6"/>
      <c r="I2" s="39"/>
      <c r="J2" s="39"/>
      <c r="K2" s="39"/>
    </row>
    <row r="3" spans="1:12" ht="77.25" hidden="1" customHeight="1" x14ac:dyDescent="0.25">
      <c r="A3" s="6"/>
      <c r="C3" s="7"/>
      <c r="D3" s="6"/>
      <c r="E3" s="6"/>
      <c r="F3" s="6"/>
      <c r="G3" s="6"/>
      <c r="H3" s="6"/>
      <c r="I3" s="39"/>
      <c r="J3" s="39"/>
      <c r="K3" s="39"/>
    </row>
    <row r="4" spans="1:12" ht="19.5" customHeight="1" x14ac:dyDescent="0.2">
      <c r="A4" s="37" t="s">
        <v>50</v>
      </c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12" ht="8.25" customHeight="1" x14ac:dyDescent="0.2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</row>
    <row r="6" spans="1:12" ht="10.5" customHeight="1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</row>
    <row r="7" spans="1:12" ht="75.75" customHeight="1" x14ac:dyDescent="0.2">
      <c r="A7" s="45" t="s">
        <v>5</v>
      </c>
      <c r="B7" s="45" t="s">
        <v>8</v>
      </c>
      <c r="C7" s="46" t="s">
        <v>6</v>
      </c>
      <c r="D7" s="45" t="s">
        <v>0</v>
      </c>
      <c r="E7" s="48" t="s">
        <v>3</v>
      </c>
      <c r="F7" s="49"/>
      <c r="G7" s="49"/>
      <c r="H7" s="50" t="s">
        <v>7</v>
      </c>
      <c r="I7" s="50"/>
      <c r="J7" s="51"/>
      <c r="K7" s="30" t="s">
        <v>11</v>
      </c>
    </row>
    <row r="8" spans="1:12" ht="270" customHeight="1" x14ac:dyDescent="0.25">
      <c r="A8" s="46"/>
      <c r="B8" s="46"/>
      <c r="C8" s="47"/>
      <c r="D8" s="46"/>
      <c r="E8" s="12" t="s">
        <v>15</v>
      </c>
      <c r="F8" s="12" t="s">
        <v>16</v>
      </c>
      <c r="G8" s="12" t="s">
        <v>17</v>
      </c>
      <c r="H8" s="13" t="s">
        <v>1</v>
      </c>
      <c r="I8" s="14" t="s">
        <v>2</v>
      </c>
      <c r="J8" s="15" t="s">
        <v>10</v>
      </c>
      <c r="K8" s="16" t="s">
        <v>12</v>
      </c>
      <c r="L8" s="6"/>
    </row>
    <row r="9" spans="1:12" s="2" customFormat="1" ht="16.5" thickBot="1" x14ac:dyDescent="0.3">
      <c r="A9" s="17">
        <v>1</v>
      </c>
      <c r="B9" s="18">
        <v>2</v>
      </c>
      <c r="C9" s="19">
        <v>3</v>
      </c>
      <c r="D9" s="19">
        <v>4</v>
      </c>
      <c r="E9" s="17">
        <v>5</v>
      </c>
      <c r="F9" s="17">
        <v>6</v>
      </c>
      <c r="G9" s="17">
        <v>7</v>
      </c>
      <c r="H9" s="17">
        <v>8</v>
      </c>
      <c r="I9" s="17">
        <v>9</v>
      </c>
      <c r="J9" s="17">
        <v>10</v>
      </c>
      <c r="K9" s="20">
        <v>11</v>
      </c>
    </row>
    <row r="10" spans="1:12" s="2" customFormat="1" ht="64.5" customHeight="1" thickBot="1" x14ac:dyDescent="0.3">
      <c r="A10" s="24">
        <v>1</v>
      </c>
      <c r="B10" s="34" t="s">
        <v>20</v>
      </c>
      <c r="C10" s="21" t="s">
        <v>19</v>
      </c>
      <c r="D10" s="25">
        <v>3</v>
      </c>
      <c r="E10" s="31">
        <v>690</v>
      </c>
      <c r="F10" s="32">
        <v>724.5</v>
      </c>
      <c r="G10" s="32">
        <v>752.1</v>
      </c>
      <c r="H10" s="26">
        <f t="shared" ref="H10:H36" si="0">AVERAGE(E10:G10)</f>
        <v>722.19999999999993</v>
      </c>
      <c r="I10" s="27">
        <f t="shared" ref="I10:I36" si="1">STDEV(E10:G10)</f>
        <v>31.113823294477982</v>
      </c>
      <c r="J10" s="27">
        <f t="shared" ref="J10:J36" si="2">I10/H10*100</f>
        <v>4.3082004007862063</v>
      </c>
      <c r="K10" s="28">
        <f>E10*D10</f>
        <v>2070</v>
      </c>
    </row>
    <row r="11" spans="1:12" s="2" customFormat="1" ht="48" customHeight="1" x14ac:dyDescent="0.25">
      <c r="A11" s="24">
        <v>2</v>
      </c>
      <c r="B11" s="33" t="s">
        <v>21</v>
      </c>
      <c r="C11" s="21" t="s">
        <v>19</v>
      </c>
      <c r="D11" s="25">
        <v>1</v>
      </c>
      <c r="E11" s="31">
        <v>1580</v>
      </c>
      <c r="F11" s="32">
        <v>1659</v>
      </c>
      <c r="G11" s="32">
        <v>1722.2</v>
      </c>
      <c r="H11" s="26">
        <f t="shared" si="0"/>
        <v>1653.7333333333333</v>
      </c>
      <c r="I11" s="27">
        <f t="shared" si="1"/>
        <v>71.246146094601755</v>
      </c>
      <c r="J11" s="27">
        <f t="shared" si="2"/>
        <v>4.3082004007862063</v>
      </c>
      <c r="K11" s="28">
        <f t="shared" ref="K11:K36" si="3">E11*D11</f>
        <v>1580</v>
      </c>
    </row>
    <row r="12" spans="1:12" s="2" customFormat="1" ht="54.75" customHeight="1" x14ac:dyDescent="0.25">
      <c r="A12" s="24">
        <v>3</v>
      </c>
      <c r="B12" s="33" t="s">
        <v>22</v>
      </c>
      <c r="C12" s="21" t="s">
        <v>19</v>
      </c>
      <c r="D12" s="25">
        <v>25</v>
      </c>
      <c r="E12" s="31">
        <v>70</v>
      </c>
      <c r="F12" s="32">
        <v>73.5</v>
      </c>
      <c r="G12" s="32">
        <v>76.3</v>
      </c>
      <c r="H12" s="26">
        <f t="shared" ref="H12:H20" si="4">AVERAGE(E12:G12)</f>
        <v>73.266666666666666</v>
      </c>
      <c r="I12" s="27">
        <f t="shared" ref="I12:I20" si="5">STDEV(E12:G12)</f>
        <v>3.1564748269760243</v>
      </c>
      <c r="J12" s="27">
        <f t="shared" ref="J12:J20" si="6">I12/H12*100</f>
        <v>4.3082004007862027</v>
      </c>
      <c r="K12" s="28">
        <f t="shared" si="3"/>
        <v>1750</v>
      </c>
    </row>
    <row r="13" spans="1:12" s="2" customFormat="1" ht="57" customHeight="1" x14ac:dyDescent="0.25">
      <c r="A13" s="24">
        <v>4</v>
      </c>
      <c r="B13" s="33" t="s">
        <v>23</v>
      </c>
      <c r="C13" s="21" t="s">
        <v>19</v>
      </c>
      <c r="D13" s="25">
        <v>5</v>
      </c>
      <c r="E13" s="31">
        <v>520</v>
      </c>
      <c r="F13" s="32">
        <v>546</v>
      </c>
      <c r="G13" s="32">
        <v>566.79999999999995</v>
      </c>
      <c r="H13" s="26">
        <f t="shared" si="4"/>
        <v>544.26666666666665</v>
      </c>
      <c r="I13" s="27">
        <f t="shared" si="5"/>
        <v>23.448098714679031</v>
      </c>
      <c r="J13" s="27">
        <f t="shared" si="6"/>
        <v>4.3082004007862009</v>
      </c>
      <c r="K13" s="28">
        <f t="shared" si="3"/>
        <v>2600</v>
      </c>
    </row>
    <row r="14" spans="1:12" s="2" customFormat="1" ht="41.25" customHeight="1" x14ac:dyDescent="0.25">
      <c r="A14" s="24">
        <v>5</v>
      </c>
      <c r="B14" s="33" t="s">
        <v>24</v>
      </c>
      <c r="C14" s="21" t="s">
        <v>18</v>
      </c>
      <c r="D14" s="25">
        <v>7</v>
      </c>
      <c r="E14" s="31">
        <v>1200</v>
      </c>
      <c r="F14" s="32">
        <v>1260</v>
      </c>
      <c r="G14" s="32">
        <v>1308</v>
      </c>
      <c r="H14" s="26">
        <f t="shared" si="4"/>
        <v>1256</v>
      </c>
      <c r="I14" s="27">
        <f t="shared" si="5"/>
        <v>54.110997033874732</v>
      </c>
      <c r="J14" s="27">
        <f t="shared" si="6"/>
        <v>4.3082004007862045</v>
      </c>
      <c r="K14" s="28">
        <f t="shared" si="3"/>
        <v>8400</v>
      </c>
    </row>
    <row r="15" spans="1:12" s="2" customFormat="1" ht="46.5" customHeight="1" x14ac:dyDescent="0.25">
      <c r="A15" s="24">
        <v>6</v>
      </c>
      <c r="B15" s="33" t="s">
        <v>25</v>
      </c>
      <c r="C15" s="21" t="s">
        <v>18</v>
      </c>
      <c r="D15" s="25">
        <v>2</v>
      </c>
      <c r="E15" s="31">
        <v>800</v>
      </c>
      <c r="F15" s="32">
        <v>840</v>
      </c>
      <c r="G15" s="32">
        <v>872</v>
      </c>
      <c r="H15" s="26">
        <f t="shared" si="4"/>
        <v>837.33333333333337</v>
      </c>
      <c r="I15" s="27">
        <f t="shared" si="5"/>
        <v>36.073998022583154</v>
      </c>
      <c r="J15" s="27">
        <f t="shared" si="6"/>
        <v>4.3082004007862045</v>
      </c>
      <c r="K15" s="28">
        <f t="shared" si="3"/>
        <v>1600</v>
      </c>
    </row>
    <row r="16" spans="1:12" s="2" customFormat="1" ht="60" customHeight="1" x14ac:dyDescent="0.25">
      <c r="A16" s="24">
        <v>7</v>
      </c>
      <c r="B16" s="33" t="s">
        <v>26</v>
      </c>
      <c r="C16" s="21" t="s">
        <v>47</v>
      </c>
      <c r="D16" s="25">
        <v>20</v>
      </c>
      <c r="E16" s="31">
        <v>120</v>
      </c>
      <c r="F16" s="32">
        <v>126</v>
      </c>
      <c r="G16" s="32">
        <v>130.80000000000001</v>
      </c>
      <c r="H16" s="26">
        <f t="shared" si="4"/>
        <v>125.60000000000001</v>
      </c>
      <c r="I16" s="27">
        <f t="shared" si="5"/>
        <v>5.4110997033874781</v>
      </c>
      <c r="J16" s="27">
        <f t="shared" si="6"/>
        <v>4.3082004007862089</v>
      </c>
      <c r="K16" s="28">
        <f t="shared" si="3"/>
        <v>2400</v>
      </c>
    </row>
    <row r="17" spans="1:11" s="2" customFormat="1" ht="65.25" customHeight="1" x14ac:dyDescent="0.25">
      <c r="A17" s="24">
        <v>8</v>
      </c>
      <c r="B17" s="33" t="s">
        <v>27</v>
      </c>
      <c r="C17" s="21" t="s">
        <v>18</v>
      </c>
      <c r="D17" s="25">
        <v>15</v>
      </c>
      <c r="E17" s="31">
        <v>140</v>
      </c>
      <c r="F17" s="32">
        <v>147</v>
      </c>
      <c r="G17" s="32">
        <v>152.6</v>
      </c>
      <c r="H17" s="26">
        <f t="shared" si="4"/>
        <v>146.53333333333333</v>
      </c>
      <c r="I17" s="27">
        <f t="shared" si="5"/>
        <v>6.3129496539520487</v>
      </c>
      <c r="J17" s="27">
        <f t="shared" si="6"/>
        <v>4.3082004007862027</v>
      </c>
      <c r="K17" s="28">
        <f t="shared" si="3"/>
        <v>2100</v>
      </c>
    </row>
    <row r="18" spans="1:11" s="2" customFormat="1" ht="66" customHeight="1" thickBot="1" x14ac:dyDescent="0.3">
      <c r="A18" s="24">
        <v>9</v>
      </c>
      <c r="B18" s="33" t="s">
        <v>28</v>
      </c>
      <c r="C18" s="21" t="s">
        <v>19</v>
      </c>
      <c r="D18" s="25">
        <v>11</v>
      </c>
      <c r="E18" s="31">
        <v>140</v>
      </c>
      <c r="F18" s="32">
        <v>147</v>
      </c>
      <c r="G18" s="32">
        <v>152.6</v>
      </c>
      <c r="H18" s="26">
        <f t="shared" si="4"/>
        <v>146.53333333333333</v>
      </c>
      <c r="I18" s="27">
        <f t="shared" si="5"/>
        <v>6.3129496539520487</v>
      </c>
      <c r="J18" s="27">
        <f t="shared" si="6"/>
        <v>4.3082004007862027</v>
      </c>
      <c r="K18" s="28">
        <f t="shared" si="3"/>
        <v>1540</v>
      </c>
    </row>
    <row r="19" spans="1:11" s="2" customFormat="1" ht="57" customHeight="1" thickBot="1" x14ac:dyDescent="0.3">
      <c r="A19" s="24">
        <v>10</v>
      </c>
      <c r="B19" s="34" t="s">
        <v>29</v>
      </c>
      <c r="C19" s="21" t="s">
        <v>19</v>
      </c>
      <c r="D19" s="25">
        <v>5</v>
      </c>
      <c r="E19" s="31">
        <v>50</v>
      </c>
      <c r="F19" s="32">
        <v>52.5</v>
      </c>
      <c r="G19" s="32">
        <v>54.5</v>
      </c>
      <c r="H19" s="26">
        <f t="shared" si="4"/>
        <v>52.333333333333336</v>
      </c>
      <c r="I19" s="27">
        <f t="shared" si="5"/>
        <v>2.2546248764114472</v>
      </c>
      <c r="J19" s="27">
        <f t="shared" si="6"/>
        <v>4.3082004007862045</v>
      </c>
      <c r="K19" s="28">
        <f>E19*D19</f>
        <v>250</v>
      </c>
    </row>
    <row r="20" spans="1:11" s="2" customFormat="1" ht="42" customHeight="1" x14ac:dyDescent="0.25">
      <c r="A20" s="24">
        <v>11</v>
      </c>
      <c r="B20" s="33" t="s">
        <v>30</v>
      </c>
      <c r="C20" s="21" t="s">
        <v>18</v>
      </c>
      <c r="D20" s="25">
        <v>23</v>
      </c>
      <c r="E20" s="31">
        <v>40</v>
      </c>
      <c r="F20" s="32">
        <v>42</v>
      </c>
      <c r="G20" s="32">
        <v>43.6</v>
      </c>
      <c r="H20" s="26">
        <f t="shared" si="4"/>
        <v>41.866666666666667</v>
      </c>
      <c r="I20" s="27">
        <f t="shared" si="5"/>
        <v>1.8036999011291583</v>
      </c>
      <c r="J20" s="27">
        <f t="shared" si="6"/>
        <v>4.3082004007862063</v>
      </c>
      <c r="K20" s="28">
        <f t="shared" ref="K20:K28" si="7">E20*D20</f>
        <v>920</v>
      </c>
    </row>
    <row r="21" spans="1:11" s="2" customFormat="1" ht="44.25" customHeight="1" x14ac:dyDescent="0.25">
      <c r="A21" s="24">
        <v>12</v>
      </c>
      <c r="B21" s="33" t="s">
        <v>31</v>
      </c>
      <c r="C21" s="21" t="s">
        <v>18</v>
      </c>
      <c r="D21" s="25">
        <v>2</v>
      </c>
      <c r="E21" s="31">
        <v>150</v>
      </c>
      <c r="F21" s="32">
        <v>157.5</v>
      </c>
      <c r="G21" s="32">
        <v>163.5</v>
      </c>
      <c r="H21" s="26">
        <f t="shared" ref="H21:H28" si="8">AVERAGE(E21:G21)</f>
        <v>157</v>
      </c>
      <c r="I21" s="27">
        <f t="shared" ref="I21:I28" si="9">STDEV(E21:G21)</f>
        <v>6.7638746292343415</v>
      </c>
      <c r="J21" s="27">
        <f t="shared" ref="J21:J28" si="10">I21/H21*100</f>
        <v>4.3082004007862045</v>
      </c>
      <c r="K21" s="28">
        <f t="shared" si="7"/>
        <v>300</v>
      </c>
    </row>
    <row r="22" spans="1:11" s="2" customFormat="1" ht="61.5" customHeight="1" x14ac:dyDescent="0.25">
      <c r="A22" s="24">
        <v>13</v>
      </c>
      <c r="B22" s="33" t="s">
        <v>32</v>
      </c>
      <c r="C22" s="21" t="s">
        <v>19</v>
      </c>
      <c r="D22" s="25">
        <v>9</v>
      </c>
      <c r="E22" s="31">
        <v>200</v>
      </c>
      <c r="F22" s="32">
        <v>210</v>
      </c>
      <c r="G22" s="32">
        <v>218</v>
      </c>
      <c r="H22" s="26">
        <f t="shared" si="8"/>
        <v>209.33333333333334</v>
      </c>
      <c r="I22" s="27">
        <f t="shared" si="9"/>
        <v>9.0184995056457886</v>
      </c>
      <c r="J22" s="27">
        <f t="shared" si="10"/>
        <v>4.3082004007862045</v>
      </c>
      <c r="K22" s="28">
        <f t="shared" si="7"/>
        <v>1800</v>
      </c>
    </row>
    <row r="23" spans="1:11" s="2" customFormat="1" ht="60" customHeight="1" x14ac:dyDescent="0.25">
      <c r="A23" s="24">
        <v>14</v>
      </c>
      <c r="B23" s="33" t="s">
        <v>33</v>
      </c>
      <c r="C23" s="21" t="s">
        <v>18</v>
      </c>
      <c r="D23" s="25">
        <v>9</v>
      </c>
      <c r="E23" s="31">
        <v>200</v>
      </c>
      <c r="F23" s="32">
        <v>210</v>
      </c>
      <c r="G23" s="32">
        <v>218</v>
      </c>
      <c r="H23" s="26">
        <f t="shared" si="8"/>
        <v>209.33333333333334</v>
      </c>
      <c r="I23" s="27">
        <f t="shared" si="9"/>
        <v>9.0184995056457886</v>
      </c>
      <c r="J23" s="27">
        <f t="shared" si="10"/>
        <v>4.3082004007862045</v>
      </c>
      <c r="K23" s="28">
        <f t="shared" si="7"/>
        <v>1800</v>
      </c>
    </row>
    <row r="24" spans="1:11" s="2" customFormat="1" ht="45.75" customHeight="1" x14ac:dyDescent="0.25">
      <c r="A24" s="24">
        <v>15</v>
      </c>
      <c r="B24" s="33" t="s">
        <v>34</v>
      </c>
      <c r="C24" s="21" t="s">
        <v>19</v>
      </c>
      <c r="D24" s="25">
        <v>2</v>
      </c>
      <c r="E24" s="31">
        <v>500</v>
      </c>
      <c r="F24" s="32">
        <v>252</v>
      </c>
      <c r="G24" s="32">
        <v>545</v>
      </c>
      <c r="H24" s="26">
        <f t="shared" si="8"/>
        <v>432.33333333333331</v>
      </c>
      <c r="I24" s="27">
        <f t="shared" si="9"/>
        <v>157.78571967492277</v>
      </c>
      <c r="J24" s="27">
        <f t="shared" si="10"/>
        <v>36.496311412858006</v>
      </c>
      <c r="K24" s="28">
        <f t="shared" si="7"/>
        <v>1000</v>
      </c>
    </row>
    <row r="25" spans="1:11" s="2" customFormat="1" ht="48" customHeight="1" x14ac:dyDescent="0.25">
      <c r="A25" s="24">
        <v>16</v>
      </c>
      <c r="B25" s="33" t="s">
        <v>35</v>
      </c>
      <c r="C25" s="21" t="s">
        <v>18</v>
      </c>
      <c r="D25" s="25">
        <v>7</v>
      </c>
      <c r="E25" s="31">
        <v>400</v>
      </c>
      <c r="F25" s="32">
        <v>420</v>
      </c>
      <c r="G25" s="32">
        <v>436</v>
      </c>
      <c r="H25" s="26">
        <f t="shared" si="8"/>
        <v>418.66666666666669</v>
      </c>
      <c r="I25" s="27">
        <f t="shared" si="9"/>
        <v>18.036999011291577</v>
      </c>
      <c r="J25" s="27">
        <f t="shared" si="10"/>
        <v>4.3082004007862045</v>
      </c>
      <c r="K25" s="28">
        <f t="shared" si="7"/>
        <v>2800</v>
      </c>
    </row>
    <row r="26" spans="1:11" s="2" customFormat="1" ht="47.25" customHeight="1" x14ac:dyDescent="0.25">
      <c r="A26" s="24">
        <v>17</v>
      </c>
      <c r="B26" s="33" t="s">
        <v>36</v>
      </c>
      <c r="C26" s="21" t="s">
        <v>18</v>
      </c>
      <c r="D26" s="25">
        <v>9</v>
      </c>
      <c r="E26" s="31">
        <v>250</v>
      </c>
      <c r="F26" s="32">
        <v>262.5</v>
      </c>
      <c r="G26" s="32">
        <v>272.5</v>
      </c>
      <c r="H26" s="26">
        <f t="shared" si="8"/>
        <v>261.66666666666669</v>
      </c>
      <c r="I26" s="27">
        <f t="shared" si="9"/>
        <v>11.273124382057235</v>
      </c>
      <c r="J26" s="27">
        <f t="shared" si="10"/>
        <v>4.3082004007862045</v>
      </c>
      <c r="K26" s="28">
        <f t="shared" si="7"/>
        <v>2250</v>
      </c>
    </row>
    <row r="27" spans="1:11" s="2" customFormat="1" ht="61.5" customHeight="1" x14ac:dyDescent="0.25">
      <c r="A27" s="24">
        <v>18</v>
      </c>
      <c r="B27" s="33" t="s">
        <v>37</v>
      </c>
      <c r="C27" s="21" t="s">
        <v>18</v>
      </c>
      <c r="D27" s="25">
        <v>5</v>
      </c>
      <c r="E27" s="31">
        <v>700</v>
      </c>
      <c r="F27" s="32">
        <v>735</v>
      </c>
      <c r="G27" s="32">
        <v>763</v>
      </c>
      <c r="H27" s="26">
        <f t="shared" si="8"/>
        <v>732.66666666666663</v>
      </c>
      <c r="I27" s="27">
        <f t="shared" si="9"/>
        <v>31.564748269760258</v>
      </c>
      <c r="J27" s="27">
        <f t="shared" si="10"/>
        <v>4.3082004007862045</v>
      </c>
      <c r="K27" s="28">
        <f t="shared" si="7"/>
        <v>3500</v>
      </c>
    </row>
    <row r="28" spans="1:11" s="2" customFormat="1" ht="61.5" customHeight="1" x14ac:dyDescent="0.25">
      <c r="A28" s="24">
        <v>19</v>
      </c>
      <c r="B28" s="33" t="s">
        <v>38</v>
      </c>
      <c r="C28" s="21" t="s">
        <v>47</v>
      </c>
      <c r="D28" s="25">
        <v>18</v>
      </c>
      <c r="E28" s="31">
        <v>60</v>
      </c>
      <c r="F28" s="32">
        <v>63</v>
      </c>
      <c r="G28" s="32">
        <v>65.400000000000006</v>
      </c>
      <c r="H28" s="26">
        <f t="shared" si="8"/>
        <v>62.800000000000004</v>
      </c>
      <c r="I28" s="27">
        <f t="shared" si="9"/>
        <v>2.7055498516937391</v>
      </c>
      <c r="J28" s="27">
        <f t="shared" si="10"/>
        <v>4.3082004007862089</v>
      </c>
      <c r="K28" s="28">
        <f t="shared" si="7"/>
        <v>1080</v>
      </c>
    </row>
    <row r="29" spans="1:11" s="2" customFormat="1" ht="60.75" customHeight="1" x14ac:dyDescent="0.25">
      <c r="A29" s="24">
        <v>20</v>
      </c>
      <c r="B29" s="33" t="s">
        <v>39</v>
      </c>
      <c r="C29" s="21" t="s">
        <v>47</v>
      </c>
      <c r="D29" s="25">
        <v>12</v>
      </c>
      <c r="E29" s="31">
        <v>80</v>
      </c>
      <c r="F29" s="32">
        <v>84</v>
      </c>
      <c r="G29" s="32">
        <v>87.2</v>
      </c>
      <c r="H29" s="26">
        <f t="shared" si="0"/>
        <v>83.733333333333334</v>
      </c>
      <c r="I29" s="27">
        <f t="shared" si="1"/>
        <v>3.6073998022583167</v>
      </c>
      <c r="J29" s="27">
        <f t="shared" si="2"/>
        <v>4.3082004007862063</v>
      </c>
      <c r="K29" s="28">
        <f t="shared" si="3"/>
        <v>960</v>
      </c>
    </row>
    <row r="30" spans="1:11" s="2" customFormat="1" ht="54.75" customHeight="1" x14ac:dyDescent="0.25">
      <c r="A30" s="24">
        <v>21</v>
      </c>
      <c r="B30" s="33" t="s">
        <v>40</v>
      </c>
      <c r="C30" s="21" t="s">
        <v>19</v>
      </c>
      <c r="D30" s="25">
        <v>5</v>
      </c>
      <c r="E30" s="31">
        <v>1100</v>
      </c>
      <c r="F30" s="32">
        <v>1155</v>
      </c>
      <c r="G30" s="32">
        <v>1199</v>
      </c>
      <c r="H30" s="26">
        <f t="shared" si="0"/>
        <v>1151.3333333333333</v>
      </c>
      <c r="I30" s="27">
        <f t="shared" si="1"/>
        <v>49.601747281051836</v>
      </c>
      <c r="J30" s="27">
        <f t="shared" si="2"/>
        <v>4.3082004007862054</v>
      </c>
      <c r="K30" s="28">
        <f t="shared" si="3"/>
        <v>5500</v>
      </c>
    </row>
    <row r="31" spans="1:11" s="2" customFormat="1" ht="57" customHeight="1" x14ac:dyDescent="0.25">
      <c r="A31" s="24">
        <v>22</v>
      </c>
      <c r="B31" s="33" t="s">
        <v>41</v>
      </c>
      <c r="C31" s="21" t="s">
        <v>48</v>
      </c>
      <c r="D31" s="25">
        <v>12</v>
      </c>
      <c r="E31" s="31">
        <v>110</v>
      </c>
      <c r="F31" s="32">
        <v>115.5</v>
      </c>
      <c r="G31" s="32">
        <v>119.9</v>
      </c>
      <c r="H31" s="26">
        <f t="shared" si="0"/>
        <v>115.13333333333333</v>
      </c>
      <c r="I31" s="27">
        <f t="shared" si="1"/>
        <v>4.9601747281051862</v>
      </c>
      <c r="J31" s="27">
        <f t="shared" si="2"/>
        <v>4.3082004007862071</v>
      </c>
      <c r="K31" s="28">
        <f t="shared" si="3"/>
        <v>1320</v>
      </c>
    </row>
    <row r="32" spans="1:11" s="2" customFormat="1" ht="53.25" customHeight="1" x14ac:dyDescent="0.25">
      <c r="A32" s="24">
        <v>23</v>
      </c>
      <c r="B32" s="36" t="s">
        <v>42</v>
      </c>
      <c r="C32" s="21" t="s">
        <v>18</v>
      </c>
      <c r="D32" s="25">
        <v>9</v>
      </c>
      <c r="E32" s="31">
        <v>60</v>
      </c>
      <c r="F32" s="32">
        <v>63</v>
      </c>
      <c r="G32" s="32">
        <v>65.400000000000006</v>
      </c>
      <c r="H32" s="26">
        <f t="shared" si="0"/>
        <v>62.800000000000004</v>
      </c>
      <c r="I32" s="27">
        <f t="shared" si="1"/>
        <v>2.7055498516937391</v>
      </c>
      <c r="J32" s="27">
        <f t="shared" si="2"/>
        <v>4.3082004007862089</v>
      </c>
      <c r="K32" s="28">
        <f t="shared" si="3"/>
        <v>540</v>
      </c>
    </row>
    <row r="33" spans="1:12" s="2" customFormat="1" ht="81.75" customHeight="1" thickBot="1" x14ac:dyDescent="0.3">
      <c r="A33" s="24">
        <v>24</v>
      </c>
      <c r="B33" s="33" t="s">
        <v>43</v>
      </c>
      <c r="C33" s="21" t="s">
        <v>19</v>
      </c>
      <c r="D33" s="25">
        <v>4</v>
      </c>
      <c r="E33" s="31">
        <v>800</v>
      </c>
      <c r="F33" s="32">
        <v>840</v>
      </c>
      <c r="G33" s="32">
        <v>872</v>
      </c>
      <c r="H33" s="26">
        <f t="shared" si="0"/>
        <v>837.33333333333337</v>
      </c>
      <c r="I33" s="27">
        <f t="shared" si="1"/>
        <v>36.073998022583154</v>
      </c>
      <c r="J33" s="27">
        <f t="shared" si="2"/>
        <v>4.3082004007862045</v>
      </c>
      <c r="K33" s="28">
        <f t="shared" si="3"/>
        <v>3200</v>
      </c>
    </row>
    <row r="34" spans="1:12" s="2" customFormat="1" ht="37.5" customHeight="1" thickBot="1" x14ac:dyDescent="0.3">
      <c r="A34" s="24">
        <v>25</v>
      </c>
      <c r="B34" s="35" t="s">
        <v>44</v>
      </c>
      <c r="C34" s="21" t="s">
        <v>18</v>
      </c>
      <c r="D34" s="25">
        <v>4</v>
      </c>
      <c r="E34" s="31">
        <v>400</v>
      </c>
      <c r="F34" s="32">
        <v>420</v>
      </c>
      <c r="G34" s="32">
        <v>436</v>
      </c>
      <c r="H34" s="26">
        <f t="shared" si="0"/>
        <v>418.66666666666669</v>
      </c>
      <c r="I34" s="27">
        <f t="shared" si="1"/>
        <v>18.036999011291577</v>
      </c>
      <c r="J34" s="27">
        <f t="shared" si="2"/>
        <v>4.3082004007862045</v>
      </c>
      <c r="K34" s="28">
        <f t="shared" si="3"/>
        <v>1600</v>
      </c>
    </row>
    <row r="35" spans="1:12" s="2" customFormat="1" ht="57" customHeight="1" x14ac:dyDescent="0.25">
      <c r="A35" s="24">
        <v>26</v>
      </c>
      <c r="B35" s="33" t="s">
        <v>45</v>
      </c>
      <c r="C35" s="21" t="s">
        <v>18</v>
      </c>
      <c r="D35" s="25">
        <v>7</v>
      </c>
      <c r="E35" s="31">
        <v>750</v>
      </c>
      <c r="F35" s="32">
        <v>787.5</v>
      </c>
      <c r="G35" s="32">
        <v>817.5</v>
      </c>
      <c r="H35" s="26">
        <f t="shared" si="0"/>
        <v>785</v>
      </c>
      <c r="I35" s="27">
        <f t="shared" si="1"/>
        <v>33.819373146171706</v>
      </c>
      <c r="J35" s="27">
        <f t="shared" si="2"/>
        <v>4.3082004007862045</v>
      </c>
      <c r="K35" s="28">
        <f t="shared" si="3"/>
        <v>5250</v>
      </c>
    </row>
    <row r="36" spans="1:12" s="2" customFormat="1" ht="61.5" customHeight="1" x14ac:dyDescent="0.25">
      <c r="A36" s="24">
        <v>27</v>
      </c>
      <c r="B36" s="33" t="s">
        <v>46</v>
      </c>
      <c r="C36" s="21" t="s">
        <v>19</v>
      </c>
      <c r="D36" s="25">
        <v>9</v>
      </c>
      <c r="E36" s="31">
        <v>210</v>
      </c>
      <c r="F36" s="32">
        <v>220.5</v>
      </c>
      <c r="G36" s="32">
        <v>228.9</v>
      </c>
      <c r="H36" s="26">
        <f t="shared" si="0"/>
        <v>219.79999999999998</v>
      </c>
      <c r="I36" s="27">
        <f t="shared" si="1"/>
        <v>9.4694244809280796</v>
      </c>
      <c r="J36" s="27">
        <f t="shared" si="2"/>
        <v>4.3082004007862063</v>
      </c>
      <c r="K36" s="28">
        <f t="shared" si="3"/>
        <v>1890</v>
      </c>
    </row>
    <row r="37" spans="1:12" s="4" customFormat="1" ht="29.25" customHeight="1" x14ac:dyDescent="0.25">
      <c r="A37" s="41" t="s">
        <v>4</v>
      </c>
      <c r="B37" s="42"/>
      <c r="C37" s="43"/>
      <c r="D37" s="43"/>
      <c r="E37" s="43"/>
      <c r="F37" s="43"/>
      <c r="G37" s="43"/>
      <c r="H37" s="43"/>
      <c r="I37" s="43"/>
      <c r="J37" s="44"/>
      <c r="K37" s="29">
        <f>SUM(K10:K36)</f>
        <v>60000</v>
      </c>
    </row>
    <row r="38" spans="1:12" ht="48" customHeight="1" x14ac:dyDescent="0.2">
      <c r="A38" s="52" t="s">
        <v>49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</row>
    <row r="39" spans="1:12" ht="42.75" customHeight="1" x14ac:dyDescent="0.2">
      <c r="A39" s="54" t="s">
        <v>9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11"/>
    </row>
    <row r="40" spans="1:12" s="9" customFormat="1" x14ac:dyDescent="0.25">
      <c r="A40" s="22"/>
      <c r="B40" s="6"/>
      <c r="C40" s="7"/>
      <c r="D40" s="7"/>
      <c r="E40" s="6"/>
      <c r="F40" s="6"/>
      <c r="G40" s="6"/>
      <c r="H40" s="23"/>
      <c r="I40" s="23"/>
      <c r="J40" s="23"/>
      <c r="K40" s="23"/>
      <c r="L40" s="10"/>
    </row>
    <row r="41" spans="1:12" s="9" customFormat="1" ht="56.25" customHeight="1" x14ac:dyDescent="0.25">
      <c r="A41" s="40" t="s">
        <v>13</v>
      </c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3"/>
    </row>
    <row r="42" spans="1:12" s="9" customFormat="1" ht="12.75" customHeight="1" x14ac:dyDescent="0.2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</row>
    <row r="43" spans="1:12" s="9" customFormat="1" ht="12.75" customHeight="1" x14ac:dyDescent="0.25">
      <c r="B43" s="22"/>
    </row>
    <row r="44" spans="1:12" s="9" customFormat="1" ht="15.75" customHeight="1" x14ac:dyDescent="0.25">
      <c r="B44" s="22"/>
    </row>
    <row r="45" spans="1:12" s="9" customFormat="1" ht="15.75" customHeight="1" x14ac:dyDescent="0.25">
      <c r="B45" s="22"/>
    </row>
    <row r="46" spans="1:12" s="9" customFormat="1" ht="15.75" customHeight="1" x14ac:dyDescent="0.25">
      <c r="B46" s="22"/>
    </row>
    <row r="47" spans="1:12" s="9" customFormat="1" ht="15.75" customHeight="1" x14ac:dyDescent="0.25">
      <c r="B47" s="22"/>
    </row>
    <row r="48" spans="1:12" s="9" customFormat="1" ht="12.75" customHeight="1" x14ac:dyDescent="0.25">
      <c r="B48" s="22"/>
    </row>
    <row r="49" spans="1:3" x14ac:dyDescent="0.25">
      <c r="A49" s="5"/>
    </row>
    <row r="50" spans="1:3" s="6" customFormat="1" x14ac:dyDescent="0.25">
      <c r="B50" s="7"/>
      <c r="C50" s="7"/>
    </row>
  </sheetData>
  <mergeCells count="12">
    <mergeCell ref="A4:K6"/>
    <mergeCell ref="I1:K3"/>
    <mergeCell ref="A41:K41"/>
    <mergeCell ref="A37:J37"/>
    <mergeCell ref="A7:A8"/>
    <mergeCell ref="B7:B8"/>
    <mergeCell ref="C7:C8"/>
    <mergeCell ref="D7:D8"/>
    <mergeCell ref="E7:G7"/>
    <mergeCell ref="H7:J7"/>
    <mergeCell ref="A38:K38"/>
    <mergeCell ref="A39:K39"/>
  </mergeCells>
  <pageMargins left="0.43307086614173229" right="0.43307086614173229" top="0.74803149606299213" bottom="0.74803149606299213" header="0.31496062992125984" footer="0.31496062992125984"/>
  <pageSetup paperSize="9" scale="5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НМЦК</vt:lpstr>
      <vt:lpstr>НМЦК!Область_печати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wuser</dc:creator>
  <cp:lastModifiedBy>User</cp:lastModifiedBy>
  <cp:lastPrinted>2026-09-29T13:21:29Z</cp:lastPrinted>
  <dcterms:created xsi:type="dcterms:W3CDTF">2014-01-30T07:43:17Z</dcterms:created>
  <dcterms:modified xsi:type="dcterms:W3CDTF">2026-09-29T13:56:09Z</dcterms:modified>
</cp:coreProperties>
</file>