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20" yWindow="0" windowWidth="21840" windowHeight="13620" tabRatio="500"/>
  </bookViews>
  <sheets>
    <sheet name="Расчет цены" sheetId="1" r:id="rId1"/>
  </sheets>
  <definedNames>
    <definedName name="Excel_BuiltIn__FilterDatabase" localSheetId="0">'Расчет цены'!$A$7:$M$8</definedName>
  </definedNames>
  <calcPr calcId="145621" fullPrecision="0"/>
</workbook>
</file>

<file path=xl/calcChain.xml><?xml version="1.0" encoding="utf-8"?>
<calcChain xmlns="http://schemas.openxmlformats.org/spreadsheetml/2006/main">
  <c r="K9" i="1" l="1"/>
  <c r="L9" i="1"/>
  <c r="M9" i="1" s="1"/>
  <c r="M10" i="1" s="1"/>
  <c r="H9" i="1"/>
  <c r="I9" i="1" s="1"/>
  <c r="J9" i="1" s="1"/>
</calcChain>
</file>

<file path=xl/sharedStrings.xml><?xml version="1.0" encoding="utf-8"?>
<sst xmlns="http://schemas.openxmlformats.org/spreadsheetml/2006/main" count="30" uniqueCount="30">
  <si>
    <t xml:space="preserve">Приложение №2 </t>
  </si>
  <si>
    <t>Обоснование начальной (максимальной) цены контракта</t>
  </si>
  <si>
    <t>№</t>
  </si>
  <si>
    <t xml:space="preserve"> Наименование товара</t>
  </si>
  <si>
    <t>Ед. изм</t>
  </si>
  <si>
    <t>Коммерческие предложения, цена за ед. измерения, руб.</t>
  </si>
  <si>
    <t>Однородность совокупности значений выявленных цен, используемых в расчете Н(М)ЦК</t>
  </si>
  <si>
    <t>Н(М)ЦК определяемая методом сопоставимых рыночных цен (анализа рынка)*</t>
  </si>
  <si>
    <t>Кол-во</t>
  </si>
  <si>
    <t>Среднее квадратичное отклонение</t>
  </si>
  <si>
    <t xml:space="preserve">коэффициент вариации цен V (%)
</t>
  </si>
  <si>
    <t>Расчет Н(М)ЦК по формуле 
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</si>
  <si>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>Цена за ед. изм. минимального коммерческого  предложения (руб.)</t>
  </si>
  <si>
    <t>Н(М)ЦК, контракта с учетом наименьшего коммерческого предложения (руб.)</t>
  </si>
  <si>
    <t>ИТОГО:</t>
  </si>
  <si>
    <t xml:space="preserve">УТВЕРЖДАЮ 
Заместитель главного врача 
по экономическим вопросам
ГБУЗ ЛО «Всеволожская КМБ»
__________________М.А. Кирюхин
</t>
  </si>
  <si>
    <t>Расчет НМЦК методом сопоставимых рыночных цен (анализа рынка), являющимся приоритетным для определения и обоснования Н(М)ЦК.
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567,  с  учетом рекомендаций Комитета по здравоохранению Ленинградской области  (письмо № 14- 737/15-0-0 от 18.04.2015) и с учетом положений статьи 34 Бюджетного кодекса Российской Федерации, регламентирующей принцип эффективности использования бюджетных средств (необходимость достижения заданных результатов с использованием наименьшего объема средств (экономности) и (или) достижения наилучшего результата с использованием определенного бюджетом объема средств (результативности).
            В целях получения ценовой информации в отношении товара (работы, услуги)  для определения начальной (максимальной) цены контракта заказчиком осуществлен анализ общедоступной ценовой информации (реклама, каталоги  и другие предложения, обращенные к неопределенному кругу лиц, данные государственной статистической отчетности о ценах на товары (работы и услуги). Поиск ценовой информации результатов не дал. Заказчиком направлены запросы о предоставлении ценовой информации 5 поставщикам (подрядчикам, исполнителям) , обладающим опытом поставок (работ, услуг) , информация о которых имеется в свободном доступе, и получены ответы от трех поставщиков (подрядчиков, исполнителей) с ценовой информацией, на основании которых осуществлен расчет начальной (максимальной) цены контракта. Во избежание сговора участников размещения заказа и нарушения статьи 11 о запрете на ограничивающие конкуренцию соглашения хозяйствующих субъектов Федерального закона № 135 от  26 июля 2006 года
«О защите конкуренции», Заказчик не указывает в расчетах  сведения о поставщиках (подрядчиках, исполнителях)  , подавших коммерческие предложения, данные сведения хранятся у Заказчика.</t>
  </si>
  <si>
    <t xml:space="preserve">Средняя арифметическая цена за единицу     &lt;ц&gt; </t>
  </si>
  <si>
    <t>Расчет Н(М)ЦК   произвел специалист по закупкам отдела закупок и обеспечения деятельности</t>
  </si>
  <si>
    <t>Преснакова Е.В.</t>
  </si>
  <si>
    <t xml:space="preserve"> на основе данных, полученных от </t>
  </si>
  <si>
    <t>шт</t>
  </si>
  <si>
    <t>Поставка бланков для нужд ГБУЗ ЛО "Всеволожская КМБ" в 2026 году</t>
  </si>
  <si>
    <t>Краковской К.А.</t>
  </si>
  <si>
    <t>Бланк «Медицинское заключение о наличии (об отсутствии) у водителей транспортных средств (кандидатов в водители транспортных средств) медицинских противопоказаний, медицинских показаний или медицинских ограничений к управлению транспортным средством», Ф. №003 — В/у</t>
  </si>
  <si>
    <t>Коммерческое предложение 
вх. № 02/10-01 от 02.10.2026г.</t>
  </si>
  <si>
    <t>Коммерческое предложение 
вх. № 02/10-02 от 02.10.2026г.</t>
  </si>
  <si>
    <t>Коммерческое предложение 
вх. № 02/10-03 от 02.10.2026г.</t>
  </si>
  <si>
    <t>Начальная максимальная цена составляет: 50 000 (Пятьдесят тысяч) рублей 00 копеек</t>
  </si>
  <si>
    <t>ИКЗ  262470303270147030100104560000000244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</si>
</sst>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  &quot;"/>
  </numFmts>
  <fonts count="36"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9"/>
      <name val="Geneva"/>
      <family val="2"/>
      <charset val="204"/>
    </font>
    <font>
      <sz val="12"/>
      <name val="RotisSansSerif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u/>
      <sz val="10"/>
      <color indexed="12"/>
      <name val="Arial Cyr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1"/>
      <charset val="204"/>
    </font>
    <font>
      <sz val="11"/>
      <color indexed="60"/>
      <name val="Calibri"/>
      <family val="2"/>
      <charset val="204"/>
    </font>
    <font>
      <sz val="10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6"/>
      <color indexed="8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59">
    <xf numFmtId="0" fontId="0" fillId="0" borderId="0"/>
    <xf numFmtId="0" fontId="2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" fillId="0" borderId="0"/>
    <xf numFmtId="0" fontId="2" fillId="0" borderId="0"/>
    <xf numFmtId="0" fontId="3" fillId="0" borderId="0"/>
    <xf numFmtId="0" fontId="4" fillId="0" borderId="0"/>
    <xf numFmtId="0" fontId="2" fillId="0" borderId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5" fillId="7" borderId="1" applyNumberFormat="0" applyAlignment="0" applyProtection="0"/>
    <xf numFmtId="0" fontId="6" fillId="20" borderId="2" applyNumberFormat="0" applyAlignment="0" applyProtection="0"/>
    <xf numFmtId="0" fontId="7" fillId="20" borderId="1" applyNumberFormat="0" applyAlignment="0" applyProtection="0"/>
    <xf numFmtId="0" fontId="8" fillId="0" borderId="0" applyNumberFormat="0" applyFill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6" fillId="0" borderId="0"/>
    <xf numFmtId="0" fontId="16" fillId="0" borderId="0"/>
    <xf numFmtId="0" fontId="2" fillId="0" borderId="0"/>
    <xf numFmtId="0" fontId="24" fillId="0" borderId="0"/>
    <xf numFmtId="0" fontId="2" fillId="0" borderId="0"/>
    <xf numFmtId="0" fontId="2" fillId="0" borderId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24" fillId="23" borderId="8" applyNumberFormat="0" applyAlignment="0" applyProtection="0"/>
    <xf numFmtId="0" fontId="19" fillId="0" borderId="9" applyNumberFormat="0" applyFill="0" applyAlignment="0" applyProtection="0"/>
    <xf numFmtId="0" fontId="2" fillId="0" borderId="0"/>
    <xf numFmtId="0" fontId="2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5" fillId="0" borderId="0"/>
    <xf numFmtId="0" fontId="27" fillId="0" borderId="0"/>
  </cellStyleXfs>
  <cellXfs count="45">
    <xf numFmtId="0" fontId="0" fillId="0" borderId="0" xfId="0"/>
    <xf numFmtId="0" fontId="22" fillId="24" borderId="11" xfId="0" applyNumberFormat="1" applyFont="1" applyFill="1" applyBorder="1" applyAlignment="1">
      <alignment horizontal="center" vertical="center" textRotation="90" wrapText="1"/>
    </xf>
    <xf numFmtId="4" fontId="23" fillId="24" borderId="1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right" wrapText="1"/>
    </xf>
    <xf numFmtId="0" fontId="26" fillId="0" borderId="0" xfId="0" applyFont="1" applyFill="1" applyAlignment="1"/>
    <xf numFmtId="0" fontId="26" fillId="0" borderId="0" xfId="0" applyFont="1" applyFill="1"/>
    <xf numFmtId="0" fontId="26" fillId="0" borderId="0" xfId="0" applyFont="1" applyFill="1" applyAlignment="1">
      <alignment horizontal="right"/>
    </xf>
    <xf numFmtId="2" fontId="26" fillId="0" borderId="0" xfId="0" applyNumberFormat="1" applyFont="1" applyFill="1" applyAlignment="1">
      <alignment horizontal="right"/>
    </xf>
    <xf numFmtId="0" fontId="28" fillId="0" borderId="19" xfId="0" applyFont="1" applyBorder="1" applyAlignment="1">
      <alignment horizontal="center" vertical="center" wrapText="1" readingOrder="1"/>
    </xf>
    <xf numFmtId="0" fontId="22" fillId="0" borderId="10" xfId="0" applyNumberFormat="1" applyFont="1" applyFill="1" applyBorder="1" applyAlignment="1">
      <alignment horizontal="center" vertical="top" wrapText="1"/>
    </xf>
    <xf numFmtId="0" fontId="22" fillId="0" borderId="0" xfId="0" applyFont="1" applyFill="1"/>
    <xf numFmtId="0" fontId="22" fillId="0" borderId="0" xfId="0" applyFont="1" applyFill="1" applyAlignment="1">
      <alignment horizontal="center" vertical="center"/>
    </xf>
    <xf numFmtId="0" fontId="29" fillId="0" borderId="0" xfId="0" applyFont="1"/>
    <xf numFmtId="0" fontId="22" fillId="0" borderId="0" xfId="0" applyFont="1"/>
    <xf numFmtId="0" fontId="22" fillId="0" borderId="0" xfId="0" applyNumberFormat="1" applyFont="1" applyFill="1" applyAlignment="1">
      <alignment wrapText="1"/>
    </xf>
    <xf numFmtId="0" fontId="22" fillId="0" borderId="0" xfId="0" applyFont="1" applyFill="1" applyAlignment="1">
      <alignment horizontal="center"/>
    </xf>
    <xf numFmtId="0" fontId="30" fillId="0" borderId="0" xfId="0" applyFont="1" applyFill="1"/>
    <xf numFmtId="164" fontId="30" fillId="0" borderId="0" xfId="0" applyNumberFormat="1" applyFont="1" applyFill="1"/>
    <xf numFmtId="3" fontId="31" fillId="0" borderId="13" xfId="0" applyNumberFormat="1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 wrapText="1"/>
    </xf>
    <xf numFmtId="4" fontId="31" fillId="0" borderId="10" xfId="0" applyNumberFormat="1" applyFont="1" applyFill="1" applyBorder="1" applyAlignment="1">
      <alignment horizontal="center" vertical="center" wrapText="1"/>
    </xf>
    <xf numFmtId="4" fontId="31" fillId="0" borderId="12" xfId="0" applyNumberFormat="1" applyFont="1" applyFill="1" applyBorder="1" applyAlignment="1">
      <alignment horizontal="center" vertical="center" wrapText="1"/>
    </xf>
    <xf numFmtId="2" fontId="31" fillId="0" borderId="10" xfId="0" applyNumberFormat="1" applyFont="1" applyFill="1" applyBorder="1" applyAlignment="1">
      <alignment horizontal="center" vertical="center"/>
    </xf>
    <xf numFmtId="4" fontId="32" fillId="0" borderId="10" xfId="45" applyNumberFormat="1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center" vertical="center"/>
    </xf>
    <xf numFmtId="0" fontId="34" fillId="0" borderId="0" xfId="0" applyFont="1" applyFill="1"/>
    <xf numFmtId="0" fontId="22" fillId="0" borderId="19" xfId="0" applyFont="1" applyBorder="1" applyAlignment="1">
      <alignment vertical="top" wrapText="1"/>
    </xf>
    <xf numFmtId="0" fontId="26" fillId="25" borderId="14" xfId="0" applyFont="1" applyFill="1" applyBorder="1" applyAlignment="1">
      <alignment horizontal="center" vertical="top" wrapText="1"/>
    </xf>
    <xf numFmtId="4" fontId="23" fillId="0" borderId="13" xfId="0" applyNumberFormat="1" applyFont="1" applyFill="1" applyBorder="1" applyAlignment="1">
      <alignment horizontal="right" vertical="center" wrapText="1"/>
    </xf>
    <xf numFmtId="4" fontId="23" fillId="0" borderId="16" xfId="0" applyNumberFormat="1" applyFont="1" applyFill="1" applyBorder="1" applyAlignment="1">
      <alignment horizontal="right" vertical="center" wrapText="1"/>
    </xf>
    <xf numFmtId="4" fontId="23" fillId="0" borderId="15" xfId="0" applyNumberFormat="1" applyFont="1" applyFill="1" applyBorder="1" applyAlignment="1">
      <alignment horizontal="right" vertical="center" wrapText="1"/>
    </xf>
    <xf numFmtId="4" fontId="23" fillId="0" borderId="12" xfId="0" applyNumberFormat="1" applyFont="1" applyFill="1" applyBorder="1" applyAlignment="1">
      <alignment horizontal="right" vertical="center" wrapText="1"/>
    </xf>
    <xf numFmtId="0" fontId="22" fillId="0" borderId="0" xfId="0" applyFont="1" applyFill="1" applyBorder="1" applyAlignment="1">
      <alignment horizontal="right"/>
    </xf>
    <xf numFmtId="0" fontId="22" fillId="0" borderId="0" xfId="0" applyFont="1" applyFill="1" applyBorder="1" applyAlignment="1">
      <alignment horizontal="right" wrapText="1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0" xfId="0" applyNumberFormat="1" applyFont="1" applyFill="1" applyBorder="1" applyAlignment="1">
      <alignment horizontal="center" vertical="center" wrapText="1"/>
    </xf>
    <xf numFmtId="0" fontId="22" fillId="0" borderId="11" xfId="0" applyNumberFormat="1" applyFont="1" applyFill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22" fillId="0" borderId="10" xfId="0" applyNumberFormat="1" applyFont="1" applyFill="1" applyBorder="1" applyAlignment="1">
      <alignment horizontal="center" vertical="top" wrapText="1"/>
    </xf>
    <xf numFmtId="0" fontId="22" fillId="0" borderId="20" xfId="0" applyNumberFormat="1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wrapText="1"/>
    </xf>
    <xf numFmtId="0" fontId="33" fillId="0" borderId="16" xfId="0" applyFont="1" applyFill="1" applyBorder="1" applyAlignment="1">
      <alignment horizontal="center" wrapText="1"/>
    </xf>
    <xf numFmtId="0" fontId="33" fillId="0" borderId="18" xfId="0" applyFont="1" applyFill="1" applyBorder="1" applyAlignment="1">
      <alignment horizontal="center" wrapText="1"/>
    </xf>
  </cellXfs>
  <cellStyles count="59">
    <cellStyle name="]_x000d__x000a_Width=1032_x000d__x000a_Height=776_x000d__x000a__x000d__x000a_[Customize]_x000d__x000a_PositionTAB=1_x000d__x000a_PositionMouse=1_x000d__x000a_AutoTAB=1_x000d__x000a_Edit.CaretWidth=2_x000d__x000a_ListCursor=1_x000d__x000a__x000d_" xfId="1"/>
    <cellStyle name="20% - Акцент1 2" xfId="2"/>
    <cellStyle name="20% - Акцент2 2" xfId="3"/>
    <cellStyle name="20% - Акцент3 2" xfId="4"/>
    <cellStyle name="20% - Акцент4 2" xfId="5"/>
    <cellStyle name="20% - Акцент5 2" xfId="6"/>
    <cellStyle name="20% - Акцент6 2" xfId="7"/>
    <cellStyle name="40% - Акцент1 2" xfId="8"/>
    <cellStyle name="40% - Акцент2 2" xfId="9"/>
    <cellStyle name="40% - Акцент3 2" xfId="10"/>
    <cellStyle name="40% - Акцент4 2" xfId="11"/>
    <cellStyle name="40% - Акцент5 2" xfId="12"/>
    <cellStyle name="40% - Акцент6 2" xfId="13"/>
    <cellStyle name="60% - Акцент1 2" xfId="14"/>
    <cellStyle name="60% - Акцент2 2" xfId="15"/>
    <cellStyle name="60% - Акцент3 2" xfId="16"/>
    <cellStyle name="60% - Акцент4 2" xfId="17"/>
    <cellStyle name="60% - Акцент5 2" xfId="18"/>
    <cellStyle name="60% - Акцент6 2" xfId="19"/>
    <cellStyle name="Normal 3" xfId="20"/>
    <cellStyle name="Normal 3 2" xfId="21"/>
    <cellStyle name="Normal_controlled" xfId="22"/>
    <cellStyle name="Standard_Oncology Pricelist_BBM Russia_050713" xfId="23"/>
    <cellStyle name="Style 1" xfId="24"/>
    <cellStyle name="Акцент1 2" xfId="25"/>
    <cellStyle name="Акцент2 2" xfId="26"/>
    <cellStyle name="Акцент3 2" xfId="27"/>
    <cellStyle name="Акцент4 2" xfId="28"/>
    <cellStyle name="Акцент5 2" xfId="29"/>
    <cellStyle name="Акцент6 2" xfId="30"/>
    <cellStyle name="Ввод  2" xfId="31"/>
    <cellStyle name="Вывод 2" xfId="32"/>
    <cellStyle name="Вычисление 2" xfId="33"/>
    <cellStyle name="Гиперссылка 2" xfId="34"/>
    <cellStyle name="Заголовок 1 2" xfId="35"/>
    <cellStyle name="Заголовок 2 2" xfId="36"/>
    <cellStyle name="Заголовок 3 2" xfId="37"/>
    <cellStyle name="Заголовок 4 2" xfId="38"/>
    <cellStyle name="Итог 2" xfId="39"/>
    <cellStyle name="Контрольная ячейка 2" xfId="40"/>
    <cellStyle name="Название 2" xfId="41"/>
    <cellStyle name="Нейтральный 2" xfId="42"/>
    <cellStyle name="Обычный" xfId="0" builtinId="0"/>
    <cellStyle name="Обычный 2" xfId="57"/>
    <cellStyle name="Обычный 2 2" xfId="43"/>
    <cellStyle name="Обычный 2 3" xfId="44"/>
    <cellStyle name="Обычный 3" xfId="45"/>
    <cellStyle name="Обычный 3 4" xfId="46"/>
    <cellStyle name="Обычный 4" xfId="58"/>
    <cellStyle name="Обычный 5" xfId="47"/>
    <cellStyle name="Обычный 6" xfId="48"/>
    <cellStyle name="Плохой 2" xfId="49"/>
    <cellStyle name="Пояснение 2" xfId="50"/>
    <cellStyle name="Примечание 2" xfId="51"/>
    <cellStyle name="Связанная ячейка 2" xfId="52"/>
    <cellStyle name="Стиль 1" xfId="53"/>
    <cellStyle name="Стиль 1 2" xfId="54"/>
    <cellStyle name="Текст предупреждения 2" xfId="55"/>
    <cellStyle name="Хороший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93784</xdr:colOff>
      <xdr:row>7</xdr:row>
      <xdr:rowOff>2298456</xdr:rowOff>
    </xdr:from>
    <xdr:to>
      <xdr:col>10</xdr:col>
      <xdr:colOff>912934</xdr:colOff>
      <xdr:row>7</xdr:row>
      <xdr:rowOff>2488956</xdr:rowOff>
    </xdr:to>
    <xdr:pic>
      <xdr:nvPicPr>
        <xdr:cNvPr id="1183" name="Picture 5">
          <a:extLst>
            <a:ext uri="{FF2B5EF4-FFF2-40B4-BE49-F238E27FC236}">
              <a16:creationId xmlns:a16="http://schemas.microsoft.com/office/drawing/2014/main" xmlns="" id="{874B68BD-7693-40B3-88D1-CB830C06C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8649" y="6643321"/>
          <a:ext cx="819150" cy="190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19050</xdr:colOff>
      <xdr:row>7</xdr:row>
      <xdr:rowOff>942975</xdr:rowOff>
    </xdr:from>
    <xdr:to>
      <xdr:col>8</xdr:col>
      <xdr:colOff>1019175</xdr:colOff>
      <xdr:row>7</xdr:row>
      <xdr:rowOff>1390650</xdr:rowOff>
    </xdr:to>
    <xdr:pic>
      <xdr:nvPicPr>
        <xdr:cNvPr id="1185" name="Picture 2">
          <a:extLst>
            <a:ext uri="{FF2B5EF4-FFF2-40B4-BE49-F238E27FC236}">
              <a16:creationId xmlns:a16="http://schemas.microsoft.com/office/drawing/2014/main" xmlns="" id="{9683BD56-1C5F-4837-9404-25FF44A411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2950" y="3333750"/>
          <a:ext cx="1000125" cy="447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28575</xdr:colOff>
      <xdr:row>7</xdr:row>
      <xdr:rowOff>1695450</xdr:rowOff>
    </xdr:from>
    <xdr:to>
      <xdr:col>10</xdr:col>
      <xdr:colOff>9525</xdr:colOff>
      <xdr:row>7</xdr:row>
      <xdr:rowOff>2057400</xdr:rowOff>
    </xdr:to>
    <xdr:pic>
      <xdr:nvPicPr>
        <xdr:cNvPr id="1186" name="Picture 1">
          <a:extLst>
            <a:ext uri="{FF2B5EF4-FFF2-40B4-BE49-F238E27FC236}">
              <a16:creationId xmlns:a16="http://schemas.microsoft.com/office/drawing/2014/main" xmlns="" id="{8B13D7DA-8F56-4617-A32D-26F033871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10700" y="4086225"/>
          <a:ext cx="1028700" cy="361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</xdr:col>
      <xdr:colOff>61546</xdr:colOff>
      <xdr:row>7</xdr:row>
      <xdr:rowOff>2081579</xdr:rowOff>
    </xdr:from>
    <xdr:to>
      <xdr:col>10</xdr:col>
      <xdr:colOff>213946</xdr:colOff>
      <xdr:row>7</xdr:row>
      <xdr:rowOff>2310179</xdr:rowOff>
    </xdr:to>
    <xdr:pic>
      <xdr:nvPicPr>
        <xdr:cNvPr id="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16411" y="6426444"/>
          <a:ext cx="152400" cy="228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</xdr:col>
      <xdr:colOff>209550</xdr:colOff>
      <xdr:row>8</xdr:row>
      <xdr:rowOff>3714750</xdr:rowOff>
    </xdr:from>
    <xdr:to>
      <xdr:col>10</xdr:col>
      <xdr:colOff>942975</xdr:colOff>
      <xdr:row>8</xdr:row>
      <xdr:rowOff>3924300</xdr:rowOff>
    </xdr:to>
    <xdr:pic>
      <xdr:nvPicPr>
        <xdr:cNvPr id="10" name="Picture 5">
          <a:extLst>
            <a:ext uri="{FF2B5EF4-FFF2-40B4-BE49-F238E27FC236}">
              <a16:creationId xmlns:a16="http://schemas.microsoft.com/office/drawing/2014/main" xmlns="" id="{EA346A3E-20F7-451D-9974-F2861CC39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27627" y="7601683"/>
          <a:ext cx="733425" cy="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tabSelected="1" zoomScale="130" zoomScaleNormal="130" zoomScaleSheetLayoutView="115" workbookViewId="0">
      <selection activeCell="A5" sqref="A5:M5"/>
    </sheetView>
  </sheetViews>
  <sheetFormatPr defaultRowHeight="14.25" customHeight="1"/>
  <cols>
    <col min="1" max="1" width="4" style="10" customWidth="1"/>
    <col min="2" max="2" width="52.7109375" style="14" customWidth="1"/>
    <col min="3" max="3" width="9" style="14" customWidth="1"/>
    <col min="4" max="4" width="8.5703125" style="15" customWidth="1"/>
    <col min="5" max="5" width="9.7109375" style="16" customWidth="1"/>
    <col min="6" max="7" width="12.85546875" style="16" customWidth="1"/>
    <col min="8" max="8" width="14.5703125" style="10" customWidth="1"/>
    <col min="9" max="9" width="11.85546875" style="10" customWidth="1"/>
    <col min="10" max="10" width="11.140625" style="10" customWidth="1"/>
    <col min="11" max="11" width="16.42578125" style="10" customWidth="1"/>
    <col min="12" max="12" width="14.85546875" style="10" customWidth="1"/>
    <col min="13" max="13" width="16" style="10" customWidth="1"/>
    <col min="14" max="16384" width="9.140625" style="10"/>
  </cols>
  <sheetData>
    <row r="1" spans="1:13" ht="14.25" customHeight="1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87" customHeight="1">
      <c r="A2" s="33" t="s">
        <v>15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3" ht="14.25" customHeight="1">
      <c r="A3" s="3"/>
      <c r="B3" s="34" t="s">
        <v>22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</row>
    <row r="4" spans="1:13" ht="14.25" customHeight="1">
      <c r="A4" s="35" t="s">
        <v>29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</row>
    <row r="5" spans="1:13" ht="12.75">
      <c r="A5" s="35" t="s">
        <v>1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6" spans="1:13" ht="131.25" customHeight="1">
      <c r="A6" s="42" t="s">
        <v>16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4"/>
    </row>
    <row r="7" spans="1:13" ht="42" customHeight="1">
      <c r="A7" s="36" t="s">
        <v>2</v>
      </c>
      <c r="B7" s="37" t="s">
        <v>3</v>
      </c>
      <c r="C7" s="38" t="s">
        <v>8</v>
      </c>
      <c r="D7" s="36" t="s">
        <v>4</v>
      </c>
      <c r="E7" s="39" t="s">
        <v>5</v>
      </c>
      <c r="F7" s="39"/>
      <c r="G7" s="39"/>
      <c r="H7" s="40" t="s">
        <v>6</v>
      </c>
      <c r="I7" s="40"/>
      <c r="J7" s="40"/>
      <c r="K7" s="40" t="s">
        <v>7</v>
      </c>
      <c r="L7" s="40"/>
      <c r="M7" s="40"/>
    </row>
    <row r="8" spans="1:13" ht="203.25" customHeight="1">
      <c r="A8" s="36"/>
      <c r="B8" s="38"/>
      <c r="C8" s="41"/>
      <c r="D8" s="36"/>
      <c r="E8" s="1" t="s">
        <v>25</v>
      </c>
      <c r="F8" s="1" t="s">
        <v>26</v>
      </c>
      <c r="G8" s="1" t="s">
        <v>27</v>
      </c>
      <c r="H8" s="9" t="s">
        <v>17</v>
      </c>
      <c r="I8" s="9" t="s">
        <v>9</v>
      </c>
      <c r="J8" s="9" t="s">
        <v>10</v>
      </c>
      <c r="K8" s="9" t="s">
        <v>11</v>
      </c>
      <c r="L8" s="9" t="s">
        <v>12</v>
      </c>
      <c r="M8" s="9" t="s">
        <v>13</v>
      </c>
    </row>
    <row r="9" spans="1:13" s="24" customFormat="1" ht="78.75" customHeight="1">
      <c r="A9" s="18">
        <v>2</v>
      </c>
      <c r="B9" s="26" t="s">
        <v>24</v>
      </c>
      <c r="C9" s="8">
        <v>2000</v>
      </c>
      <c r="D9" s="19" t="s">
        <v>21</v>
      </c>
      <c r="E9" s="20">
        <v>25</v>
      </c>
      <c r="F9" s="20">
        <v>28</v>
      </c>
      <c r="G9" s="20">
        <v>29.5</v>
      </c>
      <c r="H9" s="21">
        <f t="shared" ref="H9" si="0">(E9+F9+G9)/3</f>
        <v>27.5</v>
      </c>
      <c r="I9" s="22">
        <f t="shared" ref="I9" si="1">SQRT(((SUM((POWER(G9-H9,2)),(POWER(F9-H9,2)),(POWER(E9-H9,2)),)/(COLUMNS(E9:G9)-1))))</f>
        <v>2.29</v>
      </c>
      <c r="J9" s="22">
        <f t="shared" ref="J9" si="2">I9/H9*100</f>
        <v>8.33</v>
      </c>
      <c r="K9" s="20">
        <f>C9/3*(SUM(E9:G9))</f>
        <v>55000</v>
      </c>
      <c r="L9" s="23">
        <f t="shared" ref="L9" si="3">MIN(E9:G9)</f>
        <v>25</v>
      </c>
      <c r="M9" s="20">
        <f t="shared" ref="M9" si="4">L9*C9</f>
        <v>50000</v>
      </c>
    </row>
    <row r="10" spans="1:13" s="11" customFormat="1" ht="14.25" customHeight="1">
      <c r="A10" s="28" t="s">
        <v>14</v>
      </c>
      <c r="B10" s="29"/>
      <c r="C10" s="29"/>
      <c r="D10" s="30"/>
      <c r="E10" s="30"/>
      <c r="F10" s="30"/>
      <c r="G10" s="30"/>
      <c r="H10" s="30"/>
      <c r="I10" s="30"/>
      <c r="J10" s="30"/>
      <c r="K10" s="30"/>
      <c r="L10" s="31"/>
      <c r="M10" s="2">
        <f>SUM(M9:M9)</f>
        <v>50000</v>
      </c>
    </row>
    <row r="11" spans="1:13" s="12" customFormat="1" ht="15" customHeight="1">
      <c r="A11" s="27" t="s">
        <v>28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10"/>
    </row>
    <row r="12" spans="1:13" s="12" customFormat="1" ht="12.75">
      <c r="B12" s="13"/>
    </row>
    <row r="13" spans="1:13" s="5" customFormat="1" ht="15.75" customHeight="1">
      <c r="A13" s="4" t="s">
        <v>18</v>
      </c>
      <c r="B13" s="4"/>
      <c r="F13" s="6" t="s">
        <v>19</v>
      </c>
      <c r="K13" s="7" t="s">
        <v>20</v>
      </c>
      <c r="L13" s="25" t="s">
        <v>23</v>
      </c>
    </row>
    <row r="14" spans="1:13" ht="14.25" customHeight="1">
      <c r="F14" s="17"/>
    </row>
    <row r="15" spans="1:13" ht="14.25" customHeight="1">
      <c r="F15" s="17"/>
    </row>
    <row r="16" spans="1:13" ht="14.25" customHeight="1">
      <c r="F16" s="17"/>
    </row>
    <row r="17" spans="2:6" ht="14.25" customHeight="1">
      <c r="F17" s="17"/>
    </row>
    <row r="18" spans="2:6" ht="14.25" customHeight="1">
      <c r="F18" s="17"/>
    </row>
    <row r="19" spans="2:6" ht="14.25" customHeight="1">
      <c r="F19" s="17"/>
    </row>
    <row r="20" spans="2:6" ht="14.25" customHeight="1">
      <c r="F20" s="17"/>
    </row>
    <row r="23" spans="2:6" ht="14.25" customHeight="1">
      <c r="B23" s="10"/>
    </row>
    <row r="24" spans="2:6" ht="14.25" customHeight="1">
      <c r="B24" s="10"/>
    </row>
    <row r="25" spans="2:6" ht="14.25" customHeight="1">
      <c r="B25" s="10"/>
    </row>
    <row r="26" spans="2:6" ht="14.25" customHeight="1">
      <c r="B26" s="10"/>
    </row>
    <row r="27" spans="2:6" ht="14.25" customHeight="1">
      <c r="B27" s="10"/>
    </row>
    <row r="28" spans="2:6" ht="14.25" customHeight="1">
      <c r="B28" s="10"/>
    </row>
    <row r="29" spans="2:6" ht="14.25" customHeight="1">
      <c r="B29" s="10"/>
    </row>
    <row r="30" spans="2:6" ht="14.25" customHeight="1">
      <c r="B30" s="10"/>
    </row>
    <row r="31" spans="2:6" ht="14.25" customHeight="1">
      <c r="B31" s="10"/>
    </row>
    <row r="32" spans="2:6" ht="14.25" customHeight="1">
      <c r="B32" s="10"/>
    </row>
    <row r="33" spans="2:2" ht="14.25" customHeight="1">
      <c r="B33" s="10"/>
    </row>
    <row r="34" spans="2:2" ht="14.25" customHeight="1">
      <c r="B34" s="10"/>
    </row>
    <row r="35" spans="2:2" ht="14.25" customHeight="1">
      <c r="B35" s="10"/>
    </row>
    <row r="36" spans="2:2" ht="14.25" customHeight="1">
      <c r="B36" s="10"/>
    </row>
    <row r="37" spans="2:2" ht="14.25" customHeight="1">
      <c r="B37" s="10"/>
    </row>
    <row r="38" spans="2:2" ht="14.25" customHeight="1">
      <c r="B38" s="10"/>
    </row>
    <row r="39" spans="2:2" ht="14.25" customHeight="1">
      <c r="B39" s="10"/>
    </row>
    <row r="40" spans="2:2" ht="14.25" customHeight="1">
      <c r="B40" s="10"/>
    </row>
    <row r="41" spans="2:2" ht="14.25" customHeight="1">
      <c r="B41" s="10"/>
    </row>
    <row r="42" spans="2:2" ht="14.25" customHeight="1">
      <c r="B42" s="10"/>
    </row>
  </sheetData>
  <sheetProtection selectLockedCells="1" selectUnlockedCells="1"/>
  <mergeCells count="15">
    <mergeCell ref="A11:L11"/>
    <mergeCell ref="A10:L10"/>
    <mergeCell ref="A1:M1"/>
    <mergeCell ref="A2:M2"/>
    <mergeCell ref="B3:M3"/>
    <mergeCell ref="A5:M5"/>
    <mergeCell ref="A7:A8"/>
    <mergeCell ref="B7:B8"/>
    <mergeCell ref="D7:D8"/>
    <mergeCell ref="E7:G7"/>
    <mergeCell ref="H7:J7"/>
    <mergeCell ref="K7:M7"/>
    <mergeCell ref="C7:C8"/>
    <mergeCell ref="A4:M4"/>
    <mergeCell ref="A6:M6"/>
  </mergeCells>
  <pageMargins left="0.43333333333333335" right="0.39374999999999999" top="0.43333333333333335" bottom="0.39374999999999999" header="0.51181102362204722" footer="0.51181102362204722"/>
  <pageSetup paperSize="9" scale="71" firstPageNumber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цены'!Excel_BuiltIn__FilterDatabase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Преснакова Екатерина Викторовна</cp:lastModifiedBy>
  <cp:revision>2</cp:revision>
  <cp:lastPrinted>2026-10-05T08:38:52Z</cp:lastPrinted>
  <dcterms:created xsi:type="dcterms:W3CDTF">2014-01-15T18:15:09Z</dcterms:created>
  <dcterms:modified xsi:type="dcterms:W3CDTF">2026-10-05T09:02:56Z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1049-11.2.0.8310</vt:lpwstr>
  </property>
</Properties>
</file>