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9" r:id="rId1"/>
  </sheets>
  <definedNames>
    <definedName name="_xlnm._FilterDatabase" localSheetId="0" hidden="1">Лист1!#REF!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9" i="9" l="1"/>
  <c r="L9" i="9"/>
  <c r="K9" i="9"/>
  <c r="Q9" i="9" l="1"/>
  <c r="Q10" i="9" l="1"/>
  <c r="H11" i="9" l="1"/>
</calcChain>
</file>

<file path=xl/sharedStrings.xml><?xml version="1.0" encoding="utf-8"?>
<sst xmlns="http://schemas.openxmlformats.org/spreadsheetml/2006/main" count="37" uniqueCount="37">
  <si>
    <t>Кол-во</t>
  </si>
  <si>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</si>
  <si>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</si>
  <si>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</si>
  <si>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</si>
  <si>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Начальная (максимальня) цена контракта,  (руб.)</t>
  </si>
  <si>
    <t>Расчет НМЦК</t>
  </si>
  <si>
    <t>Ед. изм</t>
  </si>
  <si>
    <t>Наименование товара</t>
  </si>
  <si>
    <t>Показатель (характеристика)  товара (основные отличительные характеристики товара)</t>
  </si>
  <si>
    <t>В результате проведенного расчета Н(М)ЦК составила:</t>
  </si>
  <si>
    <t>Методы расчета определения НМЦК с обоснованием:</t>
  </si>
  <si>
    <t xml:space="preserve">        Цена включает в себя все расходы на поставку товара, включая расходы по упаковке, доставке, погрузо-разгрузочным работам, поднятие на этаж,а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</si>
  <si>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
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</si>
  <si>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</si>
  <si>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</si>
  <si>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ПП №1875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</si>
  <si>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12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</si>
  <si>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</t>
    </r>
    <r>
      <rPr>
        <i/>
        <sz val="12"/>
        <color indexed="8"/>
        <rFont val="Times New Roman"/>
        <family val="1"/>
        <charset val="204"/>
      </rPr>
      <t>(не должен превышать 33%)</t>
    </r>
  </si>
  <si>
    <t>Зам. начальника отдела материально технического обеспечения и осуществления закупок __________________________/А.В. Красулина/</t>
  </si>
  <si>
    <t>JRGL 2 / КТРУ</t>
  </si>
  <si>
    <t>Номер источника ценовой информации (ИЦИ) и цена единицы товара, работы, услуги, предельная i-тым ИЦИ (Цi), (руб.)  без НДС</t>
  </si>
  <si>
    <t>Минимальная цена из всех ценовых предложений, за единицу изм. (руб.) без НДС</t>
  </si>
  <si>
    <t xml:space="preserve">НДС </t>
  </si>
  <si>
    <t>10%</t>
  </si>
  <si>
    <t xml:space="preserve">       Применение ставки НДС (10%) в соответствии с Постановлением Правительства РФ от 15 сентября 2008 г. N 688 "Об утверждении перечней кодов медицинских товаров, облагаемых налогом на добавленную стоимость по налоговой ставке 10 процентов".</t>
  </si>
  <si>
    <t>Минимальная цена из всех ценовых предложений, за единицу изм. (руб.) с НДС</t>
  </si>
  <si>
    <t>Объект закупки: Поставка №264 цемента костного содержащего лекарственные средства</t>
  </si>
  <si>
    <t xml:space="preserve">Цемент костный,  содержащий лекарственные средства 
</t>
  </si>
  <si>
    <t>32.50.50.190 / 32.50.50.190-00000466</t>
  </si>
  <si>
    <t>Преимущество</t>
  </si>
  <si>
    <t xml:space="preserve">Область применения Для использования в процедурах артропластики и остеосинтеза для фиксации полимерных или металлических имплантатов на живой кости 
Форма Самополимеризующееся акриловое соединение 
Упаковка ≥ 35 и ≤ 40 г
Полиметилметакрилат в порошке ≥ 80 и ≤ 85 %
Перекись бензоила в порошке ≥ 1,9 %
Сульфат гентамицина в порошке ≥ 4 %
Метилметакрилат в жидкой части ≥ 90 %
N,N-диметил-р-толуидин Наличие 
Общее время от начала перемешивания порошковой и жидкой частей костного цемента до полного затвердевания ≥ 500 и ≤ 700 с
Лекарственное средство Гентамицин 
Компонент порошка Порошкообразный компонент 
Жидкий компонент Жидкий компонент 
Стерильность Стерильный 
Однократность применения Для однократного применения 
Регистрационное удостоверение Наличие действующего регистрационного удостоверения на медицинское изделие 
</t>
  </si>
  <si>
    <t>Ценовое предложение №1                (вх.№6413 от 18.09.2026)</t>
  </si>
  <si>
    <t>Ценовое предложение №2                (вх.№6414 от 18.09.2026)</t>
  </si>
  <si>
    <t>Ценовое предложение №3                (вх.№6415 от 18.09.2026)</t>
  </si>
  <si>
    <t xml:space="preserve">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Определение начальной (максимальной) цены контракта сформировано в соответствии с приказом Министерства здравоохранения Российской Федерации от 15.05.2020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изделий».
        В целях получения ценовой информации в отношении предполагаемого к поставке товара для определения НМЦК был направлен запрос  (исх.№24-09/26 от 16.09.2026г.) о предоставлении ценовой информации не менее чем 5 (пяти) потенциальным Поставщикам.  На запросы были представлены 3(три) коммерческих предложений от Поставщиков.
        Расчет НМЦК произведен по 1-му наименьшему источнику ценовой информации.</t>
  </si>
  <si>
    <t>Дата подготовки обоснования НМЦК 18.09.2026г.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</si>
</sst>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rgb="FF00206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4" fontId="4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4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6" fillId="0" borderId="2" xfId="0" applyNumberFormat="1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Alignment="1" applyProtection="1">
      <alignment horizontal="center" vertical="center"/>
      <protection locked="0"/>
    </xf>
    <xf numFmtId="4" fontId="6" fillId="0" borderId="0" xfId="0" applyNumberFormat="1" applyFont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2" fillId="0" borderId="0" xfId="2" applyFont="1" applyFill="1" applyBorder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right" vertical="center"/>
      <protection locked="0"/>
    </xf>
    <xf numFmtId="0" fontId="5" fillId="0" borderId="0" xfId="0" applyFont="1" applyBorder="1" applyProtection="1"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49" fontId="4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11" fillId="0" borderId="1" xfId="0" applyNumberFormat="1" applyFont="1" applyBorder="1" applyAlignment="1" applyProtection="1">
      <alignment horizontal="center" vertical="center"/>
      <protection locked="0"/>
    </xf>
    <xf numFmtId="2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7" xfId="0" applyNumberFormat="1" applyFont="1" applyFill="1" applyBorder="1" applyAlignment="1" applyProtection="1">
      <alignment horizontal="right" vertical="center" wrapText="1"/>
      <protection locked="0"/>
    </xf>
    <xf numFmtId="2" fontId="6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2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5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</cellXfs>
  <cellStyles count="3">
    <cellStyle name="Обычный" xfId="0" builtinId="0"/>
    <cellStyle name="Обычный 2" xfId="2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118259</xdr:colOff>
      <xdr:row>7</xdr:row>
      <xdr:rowOff>992777</xdr:rowOff>
    </xdr:from>
    <xdr:to>
      <xdr:col>12</xdr:col>
      <xdr:colOff>853440</xdr:colOff>
      <xdr:row>7</xdr:row>
      <xdr:rowOff>1341120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59841</xdr:colOff>
      <xdr:row>7</xdr:row>
      <xdr:rowOff>914960</xdr:rowOff>
    </xdr:from>
    <xdr:to>
      <xdr:col>11</xdr:col>
      <xdr:colOff>845821</xdr:colOff>
      <xdr:row>7</xdr:row>
      <xdr:rowOff>1330960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0541" y="271836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topLeftCell="A7" zoomScale="75" zoomScaleNormal="75" workbookViewId="0">
      <selection activeCell="B9" sqref="B9"/>
    </sheetView>
  </sheetViews>
  <sheetFormatPr defaultColWidth="9.140625" defaultRowHeight="15.75" x14ac:dyDescent="0.25"/>
  <cols>
    <col min="1" max="1" width="5.28515625" style="4" customWidth="1"/>
    <col min="2" max="2" width="23.85546875" style="23" customWidth="1"/>
    <col min="3" max="3" width="91.28515625" style="23" customWidth="1"/>
    <col min="4" max="4" width="8.5703125" style="23" customWidth="1"/>
    <col min="5" max="5" width="7.28515625" style="23" customWidth="1"/>
    <col min="6" max="6" width="24.85546875" style="23" customWidth="1"/>
    <col min="7" max="7" width="17" style="23" customWidth="1"/>
    <col min="8" max="8" width="20.42578125" style="4" customWidth="1"/>
    <col min="9" max="9" width="18.85546875" style="4" customWidth="1"/>
    <col min="10" max="10" width="19.42578125" style="4" customWidth="1"/>
    <col min="11" max="11" width="21.5703125" style="26" customWidth="1"/>
    <col min="12" max="12" width="13.7109375" style="4" customWidth="1"/>
    <col min="13" max="13" width="14.5703125" style="4" customWidth="1"/>
    <col min="14" max="16" width="16.140625" style="4" customWidth="1"/>
    <col min="17" max="17" width="17.28515625" style="29" customWidth="1"/>
    <col min="18" max="16384" width="9.140625" style="4"/>
  </cols>
  <sheetData>
    <row r="1" spans="1:17" ht="18.75" customHeight="1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3"/>
      <c r="L1" s="45"/>
      <c r="M1" s="45"/>
      <c r="N1" s="45"/>
      <c r="O1" s="45"/>
      <c r="P1" s="45"/>
      <c r="Q1" s="45"/>
    </row>
    <row r="2" spans="1:17" ht="27.6" customHeight="1" x14ac:dyDescent="0.25">
      <c r="A2" s="55" t="s">
        <v>14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ht="39" customHeight="1" x14ac:dyDescent="0.25">
      <c r="A3" s="59" t="s">
        <v>27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</row>
    <row r="4" spans="1:17" ht="27.6" customHeight="1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2"/>
      <c r="P4" s="32"/>
      <c r="Q4" s="31"/>
    </row>
    <row r="5" spans="1:17" ht="28.15" customHeight="1" x14ac:dyDescent="0.25">
      <c r="A5" s="52" t="s">
        <v>11</v>
      </c>
      <c r="B5" s="53"/>
      <c r="C5" s="53"/>
      <c r="D5" s="53"/>
      <c r="E5" s="54"/>
      <c r="F5" s="5"/>
      <c r="G5" s="5"/>
      <c r="H5" s="56"/>
      <c r="I5" s="56"/>
      <c r="J5" s="56"/>
      <c r="K5" s="56"/>
      <c r="L5" s="56"/>
      <c r="M5" s="56"/>
      <c r="N5" s="56"/>
      <c r="O5" s="56"/>
      <c r="P5" s="56"/>
      <c r="Q5" s="57"/>
    </row>
    <row r="6" spans="1:17" ht="14.45" customHeight="1" x14ac:dyDescent="0.25">
      <c r="A6" s="58" t="s">
        <v>6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7"/>
    </row>
    <row r="7" spans="1:17" ht="45.75" customHeight="1" x14ac:dyDescent="0.25">
      <c r="A7" s="39" t="s">
        <v>1</v>
      </c>
      <c r="B7" s="39" t="s">
        <v>8</v>
      </c>
      <c r="C7" s="39" t="s">
        <v>9</v>
      </c>
      <c r="D7" s="39" t="s">
        <v>7</v>
      </c>
      <c r="E7" s="39" t="s">
        <v>0</v>
      </c>
      <c r="F7" s="39" t="s">
        <v>20</v>
      </c>
      <c r="G7" s="39" t="s">
        <v>16</v>
      </c>
      <c r="H7" s="41" t="s">
        <v>21</v>
      </c>
      <c r="I7" s="41"/>
      <c r="J7" s="41"/>
      <c r="K7" s="42" t="s">
        <v>2</v>
      </c>
      <c r="L7" s="43"/>
      <c r="M7" s="44"/>
      <c r="N7" s="35" t="s">
        <v>22</v>
      </c>
      <c r="O7" s="35" t="s">
        <v>23</v>
      </c>
      <c r="P7" s="35" t="s">
        <v>26</v>
      </c>
      <c r="Q7" s="50" t="s">
        <v>5</v>
      </c>
    </row>
    <row r="8" spans="1:17" ht="121.5" customHeight="1" x14ac:dyDescent="0.25">
      <c r="A8" s="40"/>
      <c r="B8" s="40"/>
      <c r="C8" s="40"/>
      <c r="D8" s="40"/>
      <c r="E8" s="40"/>
      <c r="F8" s="40"/>
      <c r="G8" s="40"/>
      <c r="H8" s="6" t="s">
        <v>32</v>
      </c>
      <c r="I8" s="6" t="s">
        <v>33</v>
      </c>
      <c r="J8" s="6" t="s">
        <v>34</v>
      </c>
      <c r="K8" s="7" t="s">
        <v>17</v>
      </c>
      <c r="L8" s="8" t="s">
        <v>3</v>
      </c>
      <c r="M8" s="8" t="s">
        <v>18</v>
      </c>
      <c r="N8" s="36"/>
      <c r="O8" s="36"/>
      <c r="P8" s="36"/>
      <c r="Q8" s="51"/>
    </row>
    <row r="9" spans="1:17" ht="294" customHeight="1" x14ac:dyDescent="0.25">
      <c r="A9" s="9">
        <v>1</v>
      </c>
      <c r="B9" s="10" t="s">
        <v>28</v>
      </c>
      <c r="C9" s="11" t="s">
        <v>31</v>
      </c>
      <c r="D9" s="10" t="s">
        <v>15</v>
      </c>
      <c r="E9" s="10">
        <v>15</v>
      </c>
      <c r="F9" s="12" t="s">
        <v>29</v>
      </c>
      <c r="G9" s="12" t="s">
        <v>30</v>
      </c>
      <c r="H9" s="34">
        <v>6081.82</v>
      </c>
      <c r="I9" s="13">
        <v>6400</v>
      </c>
      <c r="J9" s="13">
        <v>6209.09</v>
      </c>
      <c r="K9" s="14">
        <f>AVERAGE(H9:J9)</f>
        <v>6230.3033333333333</v>
      </c>
      <c r="L9" s="14">
        <f>STDEV(H9:J9)</f>
        <v>160.14722049830704</v>
      </c>
      <c r="M9" s="14">
        <f>L9/K9*100</f>
        <v>2.5704562351160063</v>
      </c>
      <c r="N9" s="15">
        <v>6081.82</v>
      </c>
      <c r="O9" s="33" t="s">
        <v>24</v>
      </c>
      <c r="P9" s="15">
        <v>6690</v>
      </c>
      <c r="Q9" s="16">
        <f>P9*E9</f>
        <v>100350</v>
      </c>
    </row>
    <row r="10" spans="1:17" ht="19.149999999999999" customHeight="1" x14ac:dyDescent="0.25">
      <c r="A10" s="37" t="s">
        <v>4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17">
        <f>SUM(Q9:Q9)</f>
        <v>100350</v>
      </c>
    </row>
    <row r="11" spans="1:17" ht="26.25" customHeight="1" x14ac:dyDescent="0.25">
      <c r="A11" s="46" t="s">
        <v>10</v>
      </c>
      <c r="B11" s="46"/>
      <c r="C11" s="46"/>
      <c r="D11" s="46"/>
      <c r="E11" s="46"/>
      <c r="F11" s="46"/>
      <c r="G11" s="46"/>
      <c r="H11" s="18">
        <f>Q10</f>
        <v>100350</v>
      </c>
      <c r="I11" s="18"/>
      <c r="J11" s="18"/>
      <c r="K11" s="19"/>
      <c r="L11" s="20"/>
      <c r="M11" s="21"/>
      <c r="N11" s="21"/>
      <c r="O11" s="21"/>
      <c r="P11" s="21"/>
      <c r="Q11" s="22"/>
    </row>
    <row r="12" spans="1:17" ht="17.25" customHeight="1" x14ac:dyDescent="0.25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</row>
    <row r="13" spans="1:17" ht="34.5" customHeight="1" x14ac:dyDescent="0.25">
      <c r="A13" s="48" t="s">
        <v>12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 ht="91.5" customHeight="1" x14ac:dyDescent="0.25">
      <c r="A14" s="48" t="s">
        <v>35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</row>
    <row r="15" spans="1:17" ht="24" customHeight="1" x14ac:dyDescent="0.25">
      <c r="A15" s="49" t="s">
        <v>13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ht="21" customHeight="1" x14ac:dyDescent="0.25">
      <c r="A16" s="49" t="s">
        <v>25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8" ht="15" customHeight="1" x14ac:dyDescent="0.25">
      <c r="B17" s="4"/>
      <c r="C17" s="4"/>
      <c r="D17" s="4"/>
      <c r="E17" s="4"/>
      <c r="F17" s="4"/>
      <c r="G17" s="4"/>
      <c r="K17" s="4"/>
      <c r="Q17" s="4"/>
    </row>
    <row r="18" spans="1:18" ht="14.25" customHeight="1" x14ac:dyDescent="0.25">
      <c r="A18" s="23"/>
      <c r="B18" s="24"/>
      <c r="C18" s="24"/>
      <c r="D18" s="28"/>
      <c r="E18" s="25"/>
      <c r="F18" s="25"/>
      <c r="G18" s="25"/>
      <c r="Q18" s="27"/>
    </row>
    <row r="19" spans="1:18" ht="32.450000000000003" customHeight="1" x14ac:dyDescent="0.25">
      <c r="B19" s="23" t="s">
        <v>19</v>
      </c>
      <c r="Q19" s="27"/>
    </row>
    <row r="20" spans="1:18" ht="17.25" customHeight="1" x14ac:dyDescent="0.25">
      <c r="Q20" s="27"/>
    </row>
    <row r="21" spans="1:18" ht="21" customHeight="1" x14ac:dyDescent="0.25">
      <c r="B21" s="47" t="s">
        <v>36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</row>
  </sheetData>
  <sheetProtection deleteColumns="0"/>
  <mergeCells count="27">
    <mergeCell ref="L1:Q1"/>
    <mergeCell ref="A11:G11"/>
    <mergeCell ref="B21:R21"/>
    <mergeCell ref="A12:Q12"/>
    <mergeCell ref="A15:Q15"/>
    <mergeCell ref="A13:Q13"/>
    <mergeCell ref="A14:Q14"/>
    <mergeCell ref="A16:Q16"/>
    <mergeCell ref="F7:F8"/>
    <mergeCell ref="G7:G8"/>
    <mergeCell ref="Q7:Q8"/>
    <mergeCell ref="A5:E5"/>
    <mergeCell ref="A2:Q2"/>
    <mergeCell ref="H5:Q5"/>
    <mergeCell ref="A6:Q6"/>
    <mergeCell ref="A3:Q3"/>
    <mergeCell ref="O7:O8"/>
    <mergeCell ref="P7:P8"/>
    <mergeCell ref="A10:P10"/>
    <mergeCell ref="A7:A8"/>
    <mergeCell ref="B7:B8"/>
    <mergeCell ref="H7:J7"/>
    <mergeCell ref="N7:N8"/>
    <mergeCell ref="D7:D8"/>
    <mergeCell ref="E7:E8"/>
    <mergeCell ref="C7:C8"/>
    <mergeCell ref="K7:M7"/>
  </mergeCells>
  <pageMargins left="0.23622047244094491" right="0.23622047244094491" top="0.74803149606299213" bottom="0.74803149606299213" header="0.31496062992125984" footer="0.31496062992125984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2026-09-22T06:09:23Z</dcterms:modified>
</cp:coreProperties>
</file>