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9" r:id="rId1"/>
  </sheets>
  <definedNames>
    <definedName name="_xlnm._FilterDatabase" localSheetId="0" hidden="1">Лист1!#REF!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9" i="9" l="1"/>
  <c r="N9" i="9"/>
  <c r="M9" i="9"/>
  <c r="L9" i="9"/>
  <c r="K9" i="9"/>
  <c r="J9" i="9" l="1"/>
  <c r="I9" i="9" l="1"/>
  <c r="H9" i="9"/>
  <c r="Q9" i="9" l="1"/>
  <c r="R10" i="9" l="1"/>
  <c r="H11" i="9" l="1"/>
</calcChain>
</file>

<file path=xl/sharedStrings.xml><?xml version="1.0" encoding="utf-8"?>
<sst xmlns="http://schemas.openxmlformats.org/spreadsheetml/2006/main" count="38" uniqueCount="38">
  <si>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</si>
  <si>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</si>
  <si>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</si>
  <si>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</si>
  <si>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</si>
  <si>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</si>
  <si>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</si>
  <si>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</si>
  <si>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</si>
  <si>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t>Показатель (характеристика)  товара (основные отличительные характеристики товара)</t>
  </si>
  <si>
    <t>В результате проведенного расчета Н(М)ЦК составила:</t>
  </si>
  <si>
    <t>Методы расчета определения НМЦК с обоснованием:</t>
  </si>
  <si>
    <t xml:space="preserve">        Цена включает в себя все расходы на поставку товара, включая расходы по упаковке, доставке, погрузо-разгрузочным работам, поднятие на этаж,а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</si>
  <si>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</si>
  <si>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</si>
  <si>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</si>
  <si>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ПП №1875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</si>
  <si>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2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</si>
  <si>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12"/>
        <color indexed="8"/>
        <rFont val="Times New Roman"/>
        <family val="1"/>
        <charset val="204"/>
      </rPr>
      <t>(не должен превышать 33%)</t>
    </r>
  </si>
  <si>
    <t>Зам. начальника отдела материально технического обеспечения и осуществления закупок __________________________/А.В. Красулина/</t>
  </si>
  <si>
    <t>Запрет</t>
  </si>
  <si>
    <t>Номер источника ценовой информации (ИЦИ) и цена единицы товара, работы, услуги, предельная i-тым ИЦИ (Цi), (руб.)  без НДС</t>
  </si>
  <si>
    <t xml:space="preserve">НДС </t>
  </si>
  <si>
    <t>10%</t>
  </si>
  <si>
    <t xml:space="preserve">       Применение ставки НДС (10%) в соответствии с Постановлением Правительства РФ от 15 сентября 2008 г. N 688 "Об утверждении перечней кодов медицинских товаров, облагаемых налогом на добавленную стоимость по налоговой ставке 10 процентов".</t>
  </si>
  <si>
    <t>Набор белья для осмотра/хирургических процедур, стерильный, одноразового использования</t>
  </si>
  <si>
    <t xml:space="preserve">Вид Комплект белья для ограничения операционного поля  
Область применения Хирургия 
Количество предметов в наборе 4 штука
Стерильность Да 
Одноразового использования Да 
Цвет Голубой 
1. Простыня на операционный стол с липким краем большая, 200×140 см, цельнокройная. Изготовлена из биоинертного, гипоаллергенного, воздухопроницаемого, безворсового, гидрофобного нетканого полимерного материала плотностью 42 г/м. кв. Липкий слой закреплен вдоль короткой стороны. Наличие 
2. Простыня на операционный стол с липким краем малая, 70×80 см, цельнокройная. Изготовлена из биоинертного, гипоаллергенного, воздухопроницаемого, безворсового, гидрофобного нетканого полимерного материала плотностью 42 г/м. кв. Липкий слой закреплен вдоль длинной стороны. Наличие 
3. Простыня универсальная защитная 200×140 см, цельнокройная. Изготовлена из биоинертного, гипоаллергенного влагонепроницаемого нетканого материала ламинированный спанбонд плотностью 40 г/м. кв. Наличие 
4. Чехол на инструментальный стол 140×80 см. Изготовлен из биоинертного, гипоаллергенного влагонепроницаемого нетканого материала ламинированный спанбонд плотностью 40 г/м. кв. Швы сварные (безниточные) наружные. Наличие 
Упаковка имеет систему быстрого вскрытия без помощи ножниц тип «пил-эффект», позволяющую сохранять стерильность содержимого при вскрытии Наличие 
Комплектация: 1. Простыня на операционный стол с липким краем 200×140 см — 2 штуки.
2. Простыня на операционный стол с липким краем 70×80 см — 2 штуки.
3. Простыня универсальная защитная 200×140 см — 1 штука.
4. Чехол на инструментальный стол 140×80 см — 1 штука. 
Единица измерения 1 штука = 1 НАБОР Соответствие 
Регистрационное удостоверение Наличие 
</t>
  </si>
  <si>
    <t>ОКПД 2 / КТРУ</t>
  </si>
  <si>
    <t>14.12.30.190 / 14.12.30.190-00000020</t>
  </si>
  <si>
    <t>Ценовое предложение №1                (вх.№6337 от 07.09.2026)</t>
  </si>
  <si>
    <t>Ценовое предложение №2                (вх.№6338 от 07.09.2026)</t>
  </si>
  <si>
    <t>Ценовое предложение №3                (вх.№6341 от 07.09.2026)</t>
  </si>
  <si>
    <t>Объект закупки: Поставка №275 наборов белья для осмотра/хирургических процедур, стерильных, одноразового использования</t>
  </si>
  <si>
    <t>Контракт №272230 от 17.09.2026 (цена за 1 ед.измерения без НДС)</t>
  </si>
  <si>
    <t>Минимальная цена по заключенному контракту №272230 от 17.09.2026, за единицу изм. (руб.) без НДС</t>
  </si>
  <si>
    <t>Дата подготовки обоснования НМЦК 13.10.2026г.</t>
  </si>
  <si>
    <t>Минимальная цена  по заключенному контракту №272230 от 17.09.2026, за единицу изм. (руб.) с НДС</t>
  </si>
  <si>
    <t xml:space="preserve">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Определение начальной (максимальной) цены контракта сформировано в соответствии с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изделий».
        В целях получения ценовой информации в отношении предполагаемого к поставке товара для определения НМЦК был направлен запрос  (исх.№07-09/26 от 04.09.2026г.) о предоставлении ценовой информации не менее чем 5 (пяти) потенциальным Поставщикам.  На запросы были представлены 3(три) коммерческих предложений от Поставщиков.
        Расчет НМЦК произведен по заключенному контракту №272230 от 17.09.2026.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</si>
</sst>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rgb="FF00206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4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4" fontId="4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2" applyFont="1" applyFill="1" applyBorder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Protection="1"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2" fontId="11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0" fontId="8" fillId="0" borderId="0" xfId="0" applyFont="1" applyFill="1" applyAlignment="1" applyProtection="1">
      <alignment vertical="center" wrapText="1"/>
      <protection locked="0"/>
    </xf>
    <xf numFmtId="2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7" xfId="0" applyNumberFormat="1" applyFont="1" applyFill="1" applyBorder="1" applyAlignment="1" applyProtection="1">
      <alignment horizontal="right" vertical="center" wrapText="1"/>
      <protection locked="0"/>
    </xf>
    <xf numFmtId="2" fontId="6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</cellXfs>
  <cellStyles count="3">
    <cellStyle name="Обычный" xfId="0" builtinId="0"/>
    <cellStyle name="Обычный 2" xfId="2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118259</xdr:colOff>
      <xdr:row>7</xdr:row>
      <xdr:rowOff>992777</xdr:rowOff>
    </xdr:from>
    <xdr:to>
      <xdr:col>13</xdr:col>
      <xdr:colOff>853440</xdr:colOff>
      <xdr:row>7</xdr:row>
      <xdr:rowOff>1341120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59841</xdr:colOff>
      <xdr:row>7</xdr:row>
      <xdr:rowOff>914960</xdr:rowOff>
    </xdr:from>
    <xdr:to>
      <xdr:col>12</xdr:col>
      <xdr:colOff>845821</xdr:colOff>
      <xdr:row>7</xdr:row>
      <xdr:rowOff>1330960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0541" y="271836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tabSelected="1" zoomScale="75" zoomScaleNormal="75" workbookViewId="0">
      <selection activeCell="A3" sqref="A3:R3"/>
    </sheetView>
  </sheetViews>
  <sheetFormatPr defaultColWidth="9.140625" defaultRowHeight="15.75" x14ac:dyDescent="0.25"/>
  <cols>
    <col min="1" max="1" width="5.28515625" style="4" customWidth="1"/>
    <col min="2" max="2" width="23.85546875" style="23" customWidth="1"/>
    <col min="3" max="3" width="91.28515625" style="23" customWidth="1"/>
    <col min="4" max="4" width="8.5703125" style="23" customWidth="1"/>
    <col min="5" max="5" width="7.28515625" style="23" customWidth="1"/>
    <col min="6" max="6" width="24.85546875" style="23" customWidth="1"/>
    <col min="7" max="7" width="17" style="23" customWidth="1"/>
    <col min="8" max="8" width="20.42578125" style="4" customWidth="1"/>
    <col min="9" max="9" width="18.85546875" style="4" customWidth="1"/>
    <col min="10" max="11" width="19.42578125" style="4" customWidth="1"/>
    <col min="12" max="12" width="21.5703125" style="26" customWidth="1"/>
    <col min="13" max="13" width="13.7109375" style="4" customWidth="1"/>
    <col min="14" max="14" width="14.5703125" style="4" customWidth="1"/>
    <col min="15" max="15" width="16.85546875" style="4" customWidth="1"/>
    <col min="16" max="17" width="16.140625" style="4" customWidth="1"/>
    <col min="18" max="18" width="17.28515625" style="29" customWidth="1"/>
    <col min="19" max="16384" width="9.140625" style="4"/>
  </cols>
  <sheetData>
    <row r="1" spans="1:18" ht="18.75" customHeight="1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3"/>
      <c r="M1" s="48"/>
      <c r="N1" s="48"/>
      <c r="O1" s="48"/>
      <c r="P1" s="48"/>
      <c r="Q1" s="48"/>
      <c r="R1" s="48"/>
    </row>
    <row r="2" spans="1:18" ht="27.6" customHeight="1" x14ac:dyDescent="0.25">
      <c r="A2" s="58" t="s">
        <v>14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</row>
    <row r="3" spans="1:18" ht="39" customHeight="1" x14ac:dyDescent="0.25">
      <c r="A3" s="62" t="s">
        <v>32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</row>
    <row r="4" spans="1:18" ht="27.6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5"/>
      <c r="L4" s="31"/>
      <c r="M4" s="31"/>
      <c r="N4" s="31"/>
      <c r="O4" s="31"/>
      <c r="P4" s="33"/>
      <c r="Q4" s="33"/>
      <c r="R4" s="31"/>
    </row>
    <row r="5" spans="1:18" ht="28.15" customHeight="1" x14ac:dyDescent="0.25">
      <c r="A5" s="55" t="s">
        <v>11</v>
      </c>
      <c r="B5" s="56"/>
      <c r="C5" s="56"/>
      <c r="D5" s="56"/>
      <c r="E5" s="57"/>
      <c r="F5" s="5"/>
      <c r="G5" s="5"/>
      <c r="H5" s="59"/>
      <c r="I5" s="59"/>
      <c r="J5" s="59"/>
      <c r="K5" s="59"/>
      <c r="L5" s="59"/>
      <c r="M5" s="59"/>
      <c r="N5" s="59"/>
      <c r="O5" s="59"/>
      <c r="P5" s="59"/>
      <c r="Q5" s="59"/>
      <c r="R5" s="60"/>
    </row>
    <row r="6" spans="1:18" ht="14.45" customHeight="1" x14ac:dyDescent="0.25">
      <c r="A6" s="61" t="s">
        <v>6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0"/>
    </row>
    <row r="7" spans="1:18" ht="45.75" customHeight="1" x14ac:dyDescent="0.25">
      <c r="A7" s="40" t="s">
        <v>1</v>
      </c>
      <c r="B7" s="40" t="s">
        <v>8</v>
      </c>
      <c r="C7" s="40" t="s">
        <v>9</v>
      </c>
      <c r="D7" s="40" t="s">
        <v>7</v>
      </c>
      <c r="E7" s="40" t="s">
        <v>0</v>
      </c>
      <c r="F7" s="40" t="s">
        <v>27</v>
      </c>
      <c r="G7" s="40" t="s">
        <v>16</v>
      </c>
      <c r="H7" s="42" t="s">
        <v>21</v>
      </c>
      <c r="I7" s="42"/>
      <c r="J7" s="42"/>
      <c r="K7" s="46" t="s">
        <v>33</v>
      </c>
      <c r="L7" s="43" t="s">
        <v>2</v>
      </c>
      <c r="M7" s="44"/>
      <c r="N7" s="45"/>
      <c r="O7" s="36" t="s">
        <v>34</v>
      </c>
      <c r="P7" s="36" t="s">
        <v>22</v>
      </c>
      <c r="Q7" s="36" t="s">
        <v>36</v>
      </c>
      <c r="R7" s="53" t="s">
        <v>5</v>
      </c>
    </row>
    <row r="8" spans="1:18" ht="121.5" customHeight="1" x14ac:dyDescent="0.25">
      <c r="A8" s="41"/>
      <c r="B8" s="41"/>
      <c r="C8" s="41"/>
      <c r="D8" s="41"/>
      <c r="E8" s="41"/>
      <c r="F8" s="41"/>
      <c r="G8" s="41"/>
      <c r="H8" s="6" t="s">
        <v>29</v>
      </c>
      <c r="I8" s="6" t="s">
        <v>30</v>
      </c>
      <c r="J8" s="6" t="s">
        <v>31</v>
      </c>
      <c r="K8" s="47"/>
      <c r="L8" s="7" t="s">
        <v>17</v>
      </c>
      <c r="M8" s="8" t="s">
        <v>3</v>
      </c>
      <c r="N8" s="8" t="s">
        <v>18</v>
      </c>
      <c r="O8" s="37"/>
      <c r="P8" s="37"/>
      <c r="Q8" s="37"/>
      <c r="R8" s="54"/>
    </row>
    <row r="9" spans="1:18" ht="182.25" customHeight="1" x14ac:dyDescent="0.25">
      <c r="A9" s="9">
        <v>1</v>
      </c>
      <c r="B9" s="10" t="s">
        <v>25</v>
      </c>
      <c r="C9" s="11" t="s">
        <v>26</v>
      </c>
      <c r="D9" s="10" t="s">
        <v>15</v>
      </c>
      <c r="E9" s="10">
        <v>100</v>
      </c>
      <c r="F9" s="12" t="s">
        <v>28</v>
      </c>
      <c r="G9" s="12" t="s">
        <v>20</v>
      </c>
      <c r="H9" s="32">
        <f>600/1.1</f>
        <v>545.45454545454538</v>
      </c>
      <c r="I9" s="13">
        <f>420.19/1.1</f>
        <v>381.99090909090904</v>
      </c>
      <c r="J9" s="13">
        <f>449.99/1.1</f>
        <v>409.08181818181816</v>
      </c>
      <c r="K9" s="13">
        <f>367.68/1.1</f>
        <v>334.25454545454545</v>
      </c>
      <c r="L9" s="14">
        <f>AVERAGE(H9:J9)</f>
        <v>445.50909090909084</v>
      </c>
      <c r="M9" s="14">
        <f>STDEV(H9:J9)</f>
        <v>87.608788098376309</v>
      </c>
      <c r="N9" s="14">
        <f>M9/L9*100</f>
        <v>19.664871017470094</v>
      </c>
      <c r="O9" s="15">
        <v>334.25</v>
      </c>
      <c r="P9" s="34" t="s">
        <v>23</v>
      </c>
      <c r="Q9" s="15">
        <f>O9*1.1</f>
        <v>367.67500000000001</v>
      </c>
      <c r="R9" s="16">
        <f>367.68*E9</f>
        <v>36768</v>
      </c>
    </row>
    <row r="10" spans="1:18" ht="19.149999999999999" customHeight="1" x14ac:dyDescent="0.25">
      <c r="A10" s="38" t="s">
        <v>4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9"/>
      <c r="R10" s="17">
        <f>SUM(R9:R9)</f>
        <v>36768</v>
      </c>
    </row>
    <row r="11" spans="1:18" ht="26.25" customHeight="1" x14ac:dyDescent="0.25">
      <c r="A11" s="49" t="s">
        <v>10</v>
      </c>
      <c r="B11" s="49"/>
      <c r="C11" s="49"/>
      <c r="D11" s="49"/>
      <c r="E11" s="49"/>
      <c r="F11" s="49"/>
      <c r="G11" s="49"/>
      <c r="H11" s="18">
        <f>R10</f>
        <v>36768</v>
      </c>
      <c r="I11" s="18"/>
      <c r="J11" s="18"/>
      <c r="K11" s="18"/>
      <c r="L11" s="19"/>
      <c r="M11" s="20"/>
      <c r="N11" s="21"/>
      <c r="O11" s="21"/>
      <c r="P11" s="21"/>
      <c r="Q11" s="21"/>
      <c r="R11" s="22"/>
    </row>
    <row r="12" spans="1:18" ht="17.25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</row>
    <row r="13" spans="1:18" ht="34.5" customHeight="1" x14ac:dyDescent="0.25">
      <c r="A13" s="51" t="s">
        <v>12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  <row r="14" spans="1:18" ht="91.5" customHeight="1" x14ac:dyDescent="0.25">
      <c r="A14" s="51" t="s">
        <v>37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</row>
    <row r="15" spans="1:18" ht="24" customHeight="1" x14ac:dyDescent="0.25">
      <c r="A15" s="52" t="s">
        <v>13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</row>
    <row r="16" spans="1:18" ht="21" customHeight="1" x14ac:dyDescent="0.25">
      <c r="A16" s="52" t="s">
        <v>24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1:19" ht="15" customHeight="1" x14ac:dyDescent="0.25">
      <c r="B17" s="4"/>
      <c r="C17" s="4"/>
      <c r="D17" s="4"/>
      <c r="E17" s="4"/>
      <c r="F17" s="4"/>
      <c r="G17" s="4"/>
      <c r="L17" s="4"/>
      <c r="R17" s="4"/>
    </row>
    <row r="18" spans="1:19" ht="14.25" customHeight="1" x14ac:dyDescent="0.25">
      <c r="A18" s="23"/>
      <c r="B18" s="24"/>
      <c r="C18" s="24"/>
      <c r="D18" s="28"/>
      <c r="E18" s="25"/>
      <c r="F18" s="25"/>
      <c r="G18" s="25"/>
      <c r="R18" s="27"/>
    </row>
    <row r="19" spans="1:19" ht="32.450000000000003" customHeight="1" x14ac:dyDescent="0.25">
      <c r="B19" s="23" t="s">
        <v>19</v>
      </c>
      <c r="R19" s="27"/>
    </row>
    <row r="20" spans="1:19" ht="17.25" customHeight="1" x14ac:dyDescent="0.25">
      <c r="R20" s="27"/>
    </row>
    <row r="21" spans="1:19" ht="21" customHeight="1" x14ac:dyDescent="0.25">
      <c r="B21" s="50" t="s">
        <v>35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</row>
  </sheetData>
  <sheetProtection deleteColumns="0"/>
  <mergeCells count="28">
    <mergeCell ref="M1:R1"/>
    <mergeCell ref="A11:G11"/>
    <mergeCell ref="B21:S21"/>
    <mergeCell ref="A12:R12"/>
    <mergeCell ref="A15:R15"/>
    <mergeCell ref="A13:R13"/>
    <mergeCell ref="A14:R14"/>
    <mergeCell ref="A16:R16"/>
    <mergeCell ref="F7:F8"/>
    <mergeCell ref="G7:G8"/>
    <mergeCell ref="R7:R8"/>
    <mergeCell ref="A5:E5"/>
    <mergeCell ref="A2:R2"/>
    <mergeCell ref="H5:R5"/>
    <mergeCell ref="A6:R6"/>
    <mergeCell ref="A3:R3"/>
    <mergeCell ref="P7:P8"/>
    <mergeCell ref="Q7:Q8"/>
    <mergeCell ref="A10:Q10"/>
    <mergeCell ref="A7:A8"/>
    <mergeCell ref="B7:B8"/>
    <mergeCell ref="H7:J7"/>
    <mergeCell ref="O7:O8"/>
    <mergeCell ref="D7:D8"/>
    <mergeCell ref="E7:E8"/>
    <mergeCell ref="C7:C8"/>
    <mergeCell ref="L7:N7"/>
    <mergeCell ref="K7:K8"/>
  </mergeCells>
  <pageMargins left="0.23622047244094491" right="0.23622047244094491" top="0.74803149606299213" bottom="0.74803149606299213" header="0.31496062992125984" footer="0.31496062992125984"/>
  <pageSetup paperSize="9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2026-10-13T10:20:40Z</dcterms:modified>
</cp:coreProperties>
</file>