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я\Desktop\2026\ФЦ Лидер\переписка\комитет по культуре\согласование ЗнЗ\обучение 2 теплоустановки и пожарная профилактика\"/>
    </mc:Choice>
  </mc:AlternateContent>
  <bookViews>
    <workbookView xWindow="0" yWindow="0" windowWidth="23040" windowHeight="10128"/>
  </bookViews>
  <sheets>
    <sheet name="Расчет НМЦК" sheetId="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3" l="1"/>
  <c r="H6" i="3" l="1"/>
  <c r="I6" i="3" s="1"/>
  <c r="J6" i="3" s="1"/>
  <c r="H7" i="3"/>
  <c r="I7" i="3" s="1"/>
  <c r="J7" i="3" s="1"/>
  <c r="K7" i="3" l="1"/>
</calcChain>
</file>

<file path=xl/sharedStrings.xml><?xml version="1.0" encoding="utf-8"?>
<sst xmlns="http://schemas.openxmlformats.org/spreadsheetml/2006/main" count="23" uniqueCount="22">
  <si>
    <t xml:space="preserve">Обоснование (начальной) максимальной цены контракта </t>
  </si>
  <si>
    <t>№</t>
  </si>
  <si>
    <t>Наименовие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</si>
  <si>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</si>
  <si>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</si>
  <si>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</si>
  <si>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</si>
  <si>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</si>
  <si>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</si>
  <si>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
</t>
    </r>
    <r>
      <rPr>
        <i/>
        <sz val="10"/>
        <color indexed="8"/>
        <rFont val="Times New Roman"/>
        <charset val="204"/>
      </rPr>
      <t>(не должен превышать 33%)</t>
    </r>
  </si>
  <si>
    <t>ИТОГО</t>
  </si>
  <si>
    <t>Сумма НМЦК   (с учетом округления)</t>
  </si>
  <si>
    <t xml:space="preserve">УТВЕРЖДАЮ
Директор МБУ "ФЦ "Лидер"                                                                                                                                                                                                                                                                                                                                                                                                                                                                           
__________ О.Н. Цуканова
«_____» ____________________ 2026 г.
</t>
  </si>
  <si>
    <t>____________ специалист по закупкам МБУ "ФЦ "Лидер" Дерманская М.М.</t>
  </si>
  <si>
    <t>чел</t>
  </si>
  <si>
    <t xml:space="preserve">Обучение по программам повышения квалификации и профессиональной переподготовки </t>
  </si>
  <si>
    <t>Повышение квалификации по программе "Требования к порядку работы на тепловых энергоустановках и тепловых сетях" (72 часа)</t>
  </si>
  <si>
    <t xml:space="preserve">ИЦИ 1 от 11.09.2026
</t>
  </si>
  <si>
    <t xml:space="preserve">ИЦИ 2 от 11.09.2026
</t>
  </si>
  <si>
    <t xml:space="preserve">ИЦИ 3 от 11.09.2026
</t>
  </si>
  <si>
    <t>Профессиональная переподготовка "Специалист по пожарной профилактике" (256 часов)</t>
  </si>
  <si>
    <t xml:space="preserve">Метод сопоставимых рыночных цен (анализа рынка).
В соответствии с частью 6 статьи 22 Федерального закона от 05.04.2013 № 44-ФЗ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Начальная (максимальная) цена контракта: принято среднее арифметическое значение цен на оказываемые услуги 16 166 (шестнадцать тысяч что шестьдесят шесть) рублей 67 копеек.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</si>
</sst>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13" x14ac:knownFonts="1">
    <font>
      <sz val="11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4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6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b/>
      <sz val="14"/>
      <color indexed="8"/>
      <name val="Times New Roman"/>
      <charset val="204"/>
    </font>
    <font>
      <i/>
      <sz val="10"/>
      <color indexed="8"/>
      <name val="Times New Roman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/>
    </xf>
    <xf numFmtId="2" fontId="1" fillId="0" borderId="0" xfId="0" applyNumberFormat="1" applyFont="1"/>
    <xf numFmtId="164" fontId="8" fillId="0" borderId="2" xfId="0" applyNumberFormat="1" applyFont="1" applyFill="1" applyBorder="1" applyAlignment="1">
      <alignment wrapText="1"/>
    </xf>
    <xf numFmtId="164" fontId="1" fillId="0" borderId="0" xfId="0" applyNumberFormat="1" applyFont="1"/>
    <xf numFmtId="2" fontId="3" fillId="0" borderId="2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8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4</xdr:row>
      <xdr:rowOff>982980</xdr:rowOff>
    </xdr:from>
    <xdr:to>
      <xdr:col>10</xdr:col>
      <xdr:colOff>7620</xdr:colOff>
      <xdr:row>4</xdr:row>
      <xdr:rowOff>1341120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8993505" y="3754755"/>
          <a:ext cx="91059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1356360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947660" y="3693795"/>
          <a:ext cx="1015365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view="pageBreakPreview" topLeftCell="A4" zoomScaleNormal="100" workbookViewId="0">
      <selection activeCell="B7" sqref="B7"/>
    </sheetView>
  </sheetViews>
  <sheetFormatPr defaultColWidth="9.109375" defaultRowHeight="13.8" x14ac:dyDescent="0.25"/>
  <cols>
    <col min="1" max="1" width="3.109375" style="1" customWidth="1"/>
    <col min="2" max="2" width="31.5546875" style="1" customWidth="1"/>
    <col min="3" max="3" width="6" style="3" customWidth="1"/>
    <col min="4" max="4" width="6.88671875" style="4" customWidth="1"/>
    <col min="5" max="5" width="14.109375" style="1" customWidth="1"/>
    <col min="6" max="6" width="13.33203125" style="1" customWidth="1"/>
    <col min="7" max="7" width="13.6640625" style="1" customWidth="1"/>
    <col min="8" max="8" width="14.44140625" style="1" customWidth="1"/>
    <col min="9" max="9" width="15.5546875" style="1" customWidth="1"/>
    <col min="10" max="10" width="14" style="1" customWidth="1"/>
    <col min="11" max="11" width="20.33203125" style="1" customWidth="1"/>
    <col min="12" max="12" width="12" style="1" customWidth="1"/>
    <col min="13" max="13" width="12.44140625" style="1" customWidth="1"/>
    <col min="14" max="14" width="9.44140625" style="1" customWidth="1"/>
    <col min="15" max="16384" width="9.109375" style="1"/>
  </cols>
  <sheetData>
    <row r="1" spans="1:14" ht="128.25" customHeight="1" x14ac:dyDescent="0.25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0"/>
      <c r="M1" s="10"/>
      <c r="N1" s="10"/>
    </row>
    <row r="2" spans="1:14" s="2" customFormat="1" ht="20.399999999999999" x14ac:dyDescent="0.3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4" s="2" customFormat="1" ht="30.75" customHeight="1" x14ac:dyDescent="0.35">
      <c r="A3" s="22" t="s">
        <v>15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4" ht="39" customHeight="1" x14ac:dyDescent="0.25">
      <c r="A4" s="27" t="s">
        <v>1</v>
      </c>
      <c r="B4" s="27" t="s">
        <v>2</v>
      </c>
      <c r="C4" s="27" t="s">
        <v>3</v>
      </c>
      <c r="D4" s="28" t="s">
        <v>4</v>
      </c>
      <c r="E4" s="23" t="s">
        <v>5</v>
      </c>
      <c r="F4" s="23"/>
      <c r="G4" s="23"/>
      <c r="H4" s="24" t="s">
        <v>6</v>
      </c>
      <c r="I4" s="24"/>
      <c r="J4" s="24"/>
      <c r="K4" s="23" t="s">
        <v>11</v>
      </c>
    </row>
    <row r="5" spans="1:14" ht="116.1" customHeight="1" x14ac:dyDescent="0.25">
      <c r="A5" s="27"/>
      <c r="B5" s="27"/>
      <c r="C5" s="27"/>
      <c r="D5" s="28"/>
      <c r="E5" s="18" t="s">
        <v>17</v>
      </c>
      <c r="F5" s="18" t="s">
        <v>18</v>
      </c>
      <c r="G5" s="18" t="s">
        <v>19</v>
      </c>
      <c r="H5" s="5" t="s">
        <v>7</v>
      </c>
      <c r="I5" s="5" t="s">
        <v>8</v>
      </c>
      <c r="J5" s="11" t="s">
        <v>9</v>
      </c>
      <c r="K5" s="23"/>
    </row>
    <row r="6" spans="1:14" ht="69" x14ac:dyDescent="0.25">
      <c r="A6" s="19">
        <v>1</v>
      </c>
      <c r="B6" s="6" t="s">
        <v>16</v>
      </c>
      <c r="C6" s="7">
        <v>1</v>
      </c>
      <c r="D6" s="8" t="s">
        <v>14</v>
      </c>
      <c r="E6" s="17">
        <v>4500</v>
      </c>
      <c r="F6" s="17">
        <v>4500</v>
      </c>
      <c r="G6" s="17">
        <v>5000</v>
      </c>
      <c r="H6" s="17">
        <f t="shared" ref="H6:H7" si="0">AVERAGE(E6:G6)</f>
        <v>4666.666666666667</v>
      </c>
      <c r="I6" s="12">
        <f t="shared" ref="I6:I7" si="1">SQRT(((SUM((POWER(G6-H6,2)),(POWER(F6-H6,2)),(POWER(E6-H6,2)),)/(COLUMNS(E6:G6)-1))))</f>
        <v>288.67513459481285</v>
      </c>
      <c r="J6" s="12">
        <f t="shared" ref="J6:J7" si="2">I6/H6*100</f>
        <v>6.1858957413174176</v>
      </c>
      <c r="K6" s="16">
        <v>4666.67</v>
      </c>
    </row>
    <row r="7" spans="1:14" ht="55.2" x14ac:dyDescent="0.25">
      <c r="A7" s="19">
        <v>2</v>
      </c>
      <c r="B7" s="6" t="s">
        <v>20</v>
      </c>
      <c r="C7" s="7">
        <v>1</v>
      </c>
      <c r="D7" s="8" t="s">
        <v>14</v>
      </c>
      <c r="E7" s="17">
        <v>12000</v>
      </c>
      <c r="F7" s="17">
        <v>7500</v>
      </c>
      <c r="G7" s="17">
        <v>15000</v>
      </c>
      <c r="H7" s="17">
        <f t="shared" si="0"/>
        <v>11500</v>
      </c>
      <c r="I7" s="12">
        <f t="shared" si="1"/>
        <v>3774.917217635375</v>
      </c>
      <c r="J7" s="12">
        <f t="shared" si="2"/>
        <v>32.825367109872829</v>
      </c>
      <c r="K7" s="16">
        <f t="shared" ref="K7" si="3">H7*C7</f>
        <v>11500</v>
      </c>
    </row>
    <row r="8" spans="1:14" ht="24.9" customHeight="1" x14ac:dyDescent="0.3">
      <c r="A8" s="26" t="s">
        <v>10</v>
      </c>
      <c r="B8" s="26"/>
      <c r="C8" s="26"/>
      <c r="D8" s="26"/>
      <c r="E8" s="26"/>
      <c r="F8" s="26"/>
      <c r="G8" s="26"/>
      <c r="H8" s="26"/>
      <c r="I8" s="26"/>
      <c r="J8" s="26"/>
      <c r="K8" s="14">
        <f>SUM(K6:K7)</f>
        <v>16166.67</v>
      </c>
      <c r="L8" s="13"/>
    </row>
    <row r="9" spans="1:14" x14ac:dyDescent="0.25">
      <c r="L9" s="15"/>
      <c r="N9" s="13"/>
    </row>
    <row r="10" spans="1:14" s="2" customFormat="1" ht="33" customHeight="1" x14ac:dyDescent="0.35">
      <c r="A10" s="25" t="s">
        <v>21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4" ht="13.2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4" ht="13.2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4" ht="13.2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4" ht="46.2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6" spans="1:14" x14ac:dyDescent="0.25">
      <c r="B16" s="1" t="s">
        <v>13</v>
      </c>
    </row>
    <row r="27" spans="6:6" x14ac:dyDescent="0.25">
      <c r="F27" s="9"/>
    </row>
  </sheetData>
  <mergeCells count="12">
    <mergeCell ref="A10:K14"/>
    <mergeCell ref="A8:J8"/>
    <mergeCell ref="A4:A5"/>
    <mergeCell ref="B4:B5"/>
    <mergeCell ref="C4:C5"/>
    <mergeCell ref="D4:D5"/>
    <mergeCell ref="A1:K1"/>
    <mergeCell ref="A2:K2"/>
    <mergeCell ref="A3:K3"/>
    <mergeCell ref="E4:G4"/>
    <mergeCell ref="H4:J4"/>
    <mergeCell ref="K4:K5"/>
  </mergeCells>
  <pageMargins left="0.23622047244094499" right="0.23622047244094499" top="0.74803149606299202" bottom="0.74803149606299202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Мария</cp:lastModifiedBy>
  <cp:lastPrinted>2024-05-21T11:12:00Z</cp:lastPrinted>
  <dcterms:created xsi:type="dcterms:W3CDTF">2014-01-15T18:15:00Z</dcterms:created>
  <dcterms:modified xsi:type="dcterms:W3CDTF">2026-09-14T13:53:53Z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9E3FC75EEE414EA68E48DE80A98B86BF_13</vt:lpwstr>
  </property>
  <property fmtid="{D5CDD505-2E9C-101B-9397-08002B2CF9AE}" pid="3" name="KSOProductBuildVer">
    <vt:lpwstr>1049-12.2.0.23131</vt:lpwstr>
  </property>
</Properties>
</file>