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ГЗ\ЗАКУПКИ 2026\09. Сентябрь\ЭМ\шины\согл\"/>
    </mc:Choice>
  </mc:AlternateContent>
  <xr:revisionPtr revIDLastSave="0" documentId="13_ncr:1_{E22A9A04-1057-4891-83FB-8931A093B7BE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Расчет цены" sheetId="5" r:id="rId1"/>
    <sheet name="Лист1" sheetId="1" r:id="rId2"/>
    <sheet name="Лист2" sheetId="2" r:id="rId3"/>
    <sheet name="Лист3" sheetId="3" r:id="rId4"/>
  </sheets>
  <definedNames>
    <definedName name="_xlnm.Print_Area" localSheetId="0">'Расчет цены'!$A$2:$Q$16</definedName>
  </definedNames>
  <calcPr calcId="191029"/>
</workbook>
</file>

<file path=xl/calcChain.xml><?xml version="1.0" encoding="utf-8"?>
<calcChain xmlns="http://schemas.openxmlformats.org/spreadsheetml/2006/main">
  <c r="I12" i="5" l="1"/>
  <c r="J12" i="5" l="1"/>
  <c r="L12" i="5"/>
  <c r="L13" i="5" s="1"/>
  <c r="K12" i="5" l="1"/>
</calcChain>
</file>

<file path=xl/sharedStrings.xml><?xml version="1.0" encoding="utf-8"?>
<sst xmlns="http://schemas.openxmlformats.org/spreadsheetml/2006/main" count="27" uniqueCount="27">
  <si>
    <t>№ п/п</t>
  </si>
  <si>
    <t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</t>
  </si>
  <si>
    <t>Ед. изм</t>
  </si>
  <si>
    <t>Кол-во &lt;v&gt;</t>
  </si>
  <si>
    <t>Источники информации</t>
  </si>
  <si>
    <t xml:space="preserve">Однородность совокупности значений выявленных цен, используемых в расчете НМЦК </t>
  </si>
  <si>
    <t>НМЦК, определяемая методом сопоставимых рыночных цен 
(анализа рынка)</t>
  </si>
  <si>
    <t>Количество значений, используемых в расчете &lt;n&gt;</t>
  </si>
  <si>
    <t>Среднее квадратичное отклонение</t>
  </si>
  <si>
    <t>9 = (5+6+7)/8</t>
  </si>
  <si>
    <t>11 = 10/9*100</t>
  </si>
  <si>
    <t>12 = 9*4</t>
  </si>
  <si>
    <t xml:space="preserve">Наименование </t>
  </si>
  <si>
    <r>
      <t>Средняя арифметическая цена за единицу &lt;</t>
    </r>
    <r>
      <rPr>
        <b/>
        <i/>
        <sz val="11"/>
        <rFont val="Times New Roman"/>
        <family val="1"/>
        <charset val="204"/>
      </rPr>
      <t>ц</t>
    </r>
    <r>
      <rPr>
        <b/>
        <sz val="11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</si>
  <si>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1"/>
        <rFont val="Times New Roman"/>
        <family val="1"/>
        <charset val="204"/>
      </rPr>
      <t xml:space="preserve">                 </t>
    </r>
    <r>
      <rPr>
        <sz val="11"/>
        <rFont val="Times New Roman"/>
        <family val="1"/>
        <charset val="204"/>
      </rPr>
      <t xml:space="preserve">  </t>
    </r>
    <r>
      <rPr>
        <i/>
        <sz val="11"/>
        <rFont val="Times New Roman"/>
        <family val="1"/>
        <charset val="204"/>
      </rPr>
      <t xml:space="preserve">  </t>
    </r>
  </si>
  <si>
    <r>
      <rPr>
        <b/>
        <sz val="11"/>
        <rFont val="Times New Roman"/>
        <family val="1"/>
        <charset val="204"/>
      </rPr>
      <t>Расчет НМЦК по формуле, в рублях РФ</t>
    </r>
    <r>
      <rPr>
        <sz val="11"/>
        <rFont val="Times New Roman"/>
        <family val="1"/>
        <charset val="204"/>
      </rPr>
      <t xml:space="preserve">                 </t>
    </r>
  </si>
  <si>
    <t>1.</t>
  </si>
  <si>
    <t>Исполнитель: М.М. Маргелова</t>
  </si>
  <si>
    <t>шт.</t>
  </si>
  <si>
    <t>ИТОГО НМЦК:</t>
  </si>
  <si>
    <r>
      <rPr>
        <b/>
        <sz val="14"/>
        <rFont val="Times New Roman"/>
        <family val="1"/>
        <charset val="204"/>
      </rPr>
      <t xml:space="preserve">УТВЕРЖДАЮ
</t>
    </r>
    <r>
      <rPr>
        <sz val="14"/>
        <rFont val="Times New Roman"/>
        <family val="1"/>
        <charset val="204"/>
      </rPr>
      <t>ЗАМЕСТИТЕЛЬ ДИРЕКТОРА 
ГОСУДАРСТВЕННОГО КАЗЕННОГО УЧРЕЖДЕНИЯ
 ЛЕНИНГРАДСКОЙ ОБЛАСТИ
ОПЕРАТОР «ЭЛЕКТРОННОГО ПРАВИТЕЛЬСТВА»
_________________ Н.В. Белая</t>
    </r>
  </si>
  <si>
    <t>Обоснование начальной (максимальной) цены контракта на
поставку зимних автомобильных шин для нужд 
ГКУ ЛО «ОЭП»</t>
  </si>
  <si>
    <t>Поставка зимних
автомобильных шин для нужд
ГКУ ЛО «ОЭП»</t>
  </si>
  <si>
    <t>Коммерческое предложение 
№ 03-01/694-2026 от 10.09.2026</t>
  </si>
  <si>
    <t>Коммерческое предложение
 № 03-01/697-2026 от 10.09.2026.</t>
  </si>
  <si>
    <t>Коммерческое предложение
№ 03-01/703-2026 от 14.09.2026.</t>
  </si>
  <si>
    <t>За НМЦК принято среднее значение: 112 423,52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</si>
</sst>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0.0000"/>
  </numFmts>
  <fonts count="1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164" fontId="10" fillId="0" borderId="0"/>
    <xf numFmtId="0" fontId="10" fillId="0" borderId="0"/>
    <xf numFmtId="0" fontId="10" fillId="0" borderId="0"/>
    <xf numFmtId="164" fontId="1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8" fillId="0" borderId="0" xfId="0" applyFont="1"/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/>
    </xf>
    <xf numFmtId="4" fontId="1" fillId="0" borderId="0" xfId="0" applyNumberFormat="1" applyFont="1"/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right"/>
    </xf>
    <xf numFmtId="0" fontId="4" fillId="0" borderId="0" xfId="0" applyFont="1"/>
    <xf numFmtId="165" fontId="1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2" fontId="5" fillId="0" borderId="0" xfId="0" applyNumberFormat="1" applyFont="1" applyAlignment="1">
      <alignment horizontal="right"/>
    </xf>
    <xf numFmtId="0" fontId="5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1" fillId="2" borderId="0" xfId="0" applyFont="1" applyFill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3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horizontal="right"/>
    </xf>
    <xf numFmtId="4" fontId="1" fillId="2" borderId="0" xfId="0" applyNumberFormat="1" applyFont="1" applyFill="1"/>
    <xf numFmtId="0" fontId="3" fillId="2" borderId="0" xfId="0" applyFont="1" applyFill="1" applyAlignment="1">
      <alignment horizontal="right" vertical="center" wrapText="1"/>
    </xf>
    <xf numFmtId="0" fontId="3" fillId="0" borderId="0" xfId="0" applyFont="1" applyAlignment="1">
      <alignment horizontal="right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13" fillId="0" borderId="2" xfId="0" applyFont="1" applyFill="1" applyBorder="1" applyAlignment="1">
      <alignment horizontal="center" vertical="center" wrapText="1"/>
    </xf>
    <xf numFmtId="2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right" vertical="top" wrapText="1"/>
    </xf>
    <xf numFmtId="0" fontId="16" fillId="0" borderId="4" xfId="0" applyFont="1" applyFill="1" applyBorder="1" applyAlignment="1">
      <alignment horizontal="right" vertical="top" wrapText="1"/>
    </xf>
    <xf numFmtId="0" fontId="16" fillId="0" borderId="5" xfId="0" applyFont="1" applyFill="1" applyBorder="1" applyAlignment="1">
      <alignment horizontal="right" vertical="top" wrapText="1"/>
    </xf>
    <xf numFmtId="4" fontId="5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39" fontId="5" fillId="0" borderId="1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top" wrapText="1"/>
    </xf>
    <xf numFmtId="0" fontId="8" fillId="0" borderId="0" xfId="0" applyFont="1" applyFill="1"/>
    <xf numFmtId="2" fontId="8" fillId="0" borderId="0" xfId="0" applyNumberFormat="1" applyFont="1" applyFill="1"/>
    <xf numFmtId="4" fontId="4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left" vertical="center"/>
    </xf>
  </cellXfs>
  <cellStyles count="6">
    <cellStyle name="Обычный" xfId="0" builtinId="0"/>
    <cellStyle name="Обычный 10" xfId="3" xr:uid="{00000000-0005-0000-0000-000001000000}"/>
    <cellStyle name="Обычный 11" xfId="4" xr:uid="{00000000-0005-0000-0000-000002000000}"/>
    <cellStyle name="Обычный 2" xfId="1" xr:uid="{00000000-0005-0000-0000-000003000000}"/>
    <cellStyle name="Обычный 3" xfId="2" xr:uid="{00000000-0005-0000-0000-000004000000}"/>
    <cellStyle name="Обычный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tabSelected="1" view="pageBreakPreview" topLeftCell="A10" zoomScaleNormal="100" zoomScaleSheetLayoutView="100" workbookViewId="0">
      <selection activeCell="B15" sqref="B15:J15"/>
    </sheetView>
  </sheetViews>
  <sheetFormatPr defaultColWidth="9.140625" defaultRowHeight="12.75" x14ac:dyDescent="0.2"/>
  <cols>
    <col min="1" max="1" width="4.7109375" style="1" customWidth="1"/>
    <col min="2" max="2" width="48.42578125" style="7" customWidth="1"/>
    <col min="3" max="3" width="9.28515625" style="1" customWidth="1"/>
    <col min="4" max="4" width="8.42578125" style="1" customWidth="1"/>
    <col min="5" max="5" width="28" style="2" customWidth="1"/>
    <col min="6" max="6" width="26.7109375" style="1" customWidth="1"/>
    <col min="7" max="7" width="27.140625" style="1" customWidth="1"/>
    <col min="8" max="8" width="16.140625" style="1" customWidth="1"/>
    <col min="9" max="9" width="19.42578125" style="16" customWidth="1"/>
    <col min="10" max="10" width="16.42578125" style="1" customWidth="1"/>
    <col min="11" max="11" width="20.140625" style="1" customWidth="1"/>
    <col min="12" max="12" width="34.140625" style="1" customWidth="1"/>
    <col min="13" max="15" width="9.140625" style="1" hidden="1" customWidth="1"/>
    <col min="16" max="16" width="0.85546875" style="1" hidden="1" customWidth="1"/>
    <col min="17" max="17" width="5.42578125" style="1" hidden="1" customWidth="1"/>
    <col min="18" max="16384" width="9.140625" style="1"/>
  </cols>
  <sheetData>
    <row r="1" spans="1:17" ht="33.75" customHeight="1" x14ac:dyDescent="0.3">
      <c r="L1" s="8"/>
    </row>
    <row r="2" spans="1:17" ht="18.75" customHeight="1" x14ac:dyDescent="0.3">
      <c r="F2" s="17"/>
      <c r="G2" s="20"/>
      <c r="H2" s="20"/>
      <c r="I2" s="20"/>
      <c r="J2" s="23" t="s">
        <v>20</v>
      </c>
      <c r="K2" s="23"/>
      <c r="L2" s="23"/>
      <c r="M2" s="15"/>
      <c r="N2" s="15"/>
      <c r="O2" s="15"/>
      <c r="P2" s="15"/>
      <c r="Q2" s="15"/>
    </row>
    <row r="3" spans="1:17" s="4" customFormat="1" ht="129.75" customHeight="1" x14ac:dyDescent="0.3">
      <c r="B3" s="18"/>
      <c r="F3" s="19"/>
      <c r="G3" s="20"/>
      <c r="H3" s="20"/>
      <c r="I3" s="20"/>
      <c r="J3" s="23"/>
      <c r="K3" s="23"/>
      <c r="L3" s="23"/>
      <c r="M3" s="15"/>
      <c r="N3" s="15"/>
      <c r="O3" s="15"/>
      <c r="P3" s="15"/>
      <c r="Q3" s="15"/>
    </row>
    <row r="4" spans="1:17" ht="18.75" x14ac:dyDescent="0.3">
      <c r="F4" s="8"/>
      <c r="G4" s="24"/>
      <c r="H4" s="24"/>
      <c r="I4" s="24"/>
      <c r="J4" s="24"/>
      <c r="K4" s="24"/>
      <c r="L4" s="24"/>
    </row>
    <row r="5" spans="1:17" ht="18.75" x14ac:dyDescent="0.3">
      <c r="F5" s="8"/>
      <c r="G5" s="8"/>
      <c r="H5" s="8"/>
      <c r="I5" s="21"/>
      <c r="J5" s="8"/>
      <c r="K5" s="8"/>
      <c r="L5" s="8"/>
    </row>
    <row r="6" spans="1:17" ht="15.75" customHeight="1" x14ac:dyDescent="0.2">
      <c r="A6" s="27" t="s">
        <v>21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8"/>
      <c r="N6" s="14"/>
      <c r="O6" s="14"/>
      <c r="P6" s="14"/>
      <c r="Q6" s="14"/>
    </row>
    <row r="7" spans="1:17" ht="39.75" customHeight="1" x14ac:dyDescent="0.2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8"/>
      <c r="N7" s="14"/>
      <c r="O7" s="14"/>
      <c r="P7" s="14"/>
      <c r="Q7" s="14"/>
    </row>
    <row r="8" spans="1:17" ht="48" customHeight="1" x14ac:dyDescent="0.2">
      <c r="A8" s="29" t="s">
        <v>1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30"/>
      <c r="N8" s="13"/>
      <c r="O8" s="13"/>
      <c r="P8" s="13"/>
      <c r="Q8" s="13"/>
    </row>
    <row r="9" spans="1:17" ht="50.25" customHeight="1" x14ac:dyDescent="0.2">
      <c r="A9" s="31" t="s">
        <v>0</v>
      </c>
      <c r="B9" s="31" t="s">
        <v>12</v>
      </c>
      <c r="C9" s="31" t="s">
        <v>2</v>
      </c>
      <c r="D9" s="31" t="s">
        <v>3</v>
      </c>
      <c r="E9" s="31" t="s">
        <v>4</v>
      </c>
      <c r="F9" s="31"/>
      <c r="G9" s="31"/>
      <c r="H9" s="32" t="s">
        <v>5</v>
      </c>
      <c r="I9" s="32"/>
      <c r="J9" s="32"/>
      <c r="K9" s="32"/>
      <c r="L9" s="33" t="s">
        <v>6</v>
      </c>
      <c r="M9" s="34"/>
    </row>
    <row r="10" spans="1:17" ht="87.75" customHeight="1" x14ac:dyDescent="0.2">
      <c r="A10" s="35"/>
      <c r="B10" s="35"/>
      <c r="C10" s="35"/>
      <c r="D10" s="35"/>
      <c r="E10" s="36" t="s">
        <v>23</v>
      </c>
      <c r="F10" s="36" t="s">
        <v>24</v>
      </c>
      <c r="G10" s="36" t="s">
        <v>25</v>
      </c>
      <c r="H10" s="36" t="s">
        <v>7</v>
      </c>
      <c r="I10" s="36" t="s">
        <v>13</v>
      </c>
      <c r="J10" s="36" t="s">
        <v>8</v>
      </c>
      <c r="K10" s="36" t="s">
        <v>14</v>
      </c>
      <c r="L10" s="37" t="s">
        <v>15</v>
      </c>
      <c r="M10" s="34"/>
    </row>
    <row r="11" spans="1:17" ht="12.75" customHeight="1" x14ac:dyDescent="0.2">
      <c r="A11" s="38">
        <v>1</v>
      </c>
      <c r="B11" s="39">
        <v>2</v>
      </c>
      <c r="C11" s="37">
        <v>3</v>
      </c>
      <c r="D11" s="37">
        <v>4</v>
      </c>
      <c r="E11" s="37">
        <v>5</v>
      </c>
      <c r="F11" s="37">
        <v>6</v>
      </c>
      <c r="G11" s="37">
        <v>7</v>
      </c>
      <c r="H11" s="37">
        <v>8</v>
      </c>
      <c r="I11" s="37" t="s">
        <v>9</v>
      </c>
      <c r="J11" s="37">
        <v>10</v>
      </c>
      <c r="K11" s="37" t="s">
        <v>10</v>
      </c>
      <c r="L11" s="37" t="s">
        <v>11</v>
      </c>
      <c r="M11" s="34"/>
    </row>
    <row r="12" spans="1:17" s="16" customFormat="1" ht="48.75" customHeight="1" x14ac:dyDescent="0.2">
      <c r="A12" s="40" t="s">
        <v>16</v>
      </c>
      <c r="B12" s="41" t="s">
        <v>22</v>
      </c>
      <c r="C12" s="42" t="s">
        <v>18</v>
      </c>
      <c r="D12" s="42">
        <v>8</v>
      </c>
      <c r="E12" s="43">
        <v>13358.82</v>
      </c>
      <c r="F12" s="43">
        <v>14000</v>
      </c>
      <c r="G12" s="43">
        <v>14800</v>
      </c>
      <c r="H12" s="44">
        <v>3</v>
      </c>
      <c r="I12" s="43">
        <f>ROUND(AVERAGE(E12:G12),2)</f>
        <v>14052.94</v>
      </c>
      <c r="J12" s="43">
        <f t="shared" ref="J12" si="0">ROUND(STDEV(E12:G12),5)</f>
        <v>722.04704000000004</v>
      </c>
      <c r="K12" s="43">
        <f>ROUND(J12/I12*100,2)</f>
        <v>5.14</v>
      </c>
      <c r="L12" s="43">
        <f t="shared" ref="L12" si="1">I12*D12</f>
        <v>112423.52</v>
      </c>
      <c r="M12" s="34"/>
    </row>
    <row r="13" spans="1:17" ht="15" x14ac:dyDescent="0.2">
      <c r="A13" s="45"/>
      <c r="B13" s="46"/>
      <c r="C13" s="47"/>
      <c r="D13" s="48"/>
      <c r="E13" s="49"/>
      <c r="F13" s="49"/>
      <c r="G13" s="49"/>
      <c r="H13" s="50"/>
      <c r="I13" s="49"/>
      <c r="J13" s="51"/>
      <c r="K13" s="36" t="s">
        <v>19</v>
      </c>
      <c r="L13" s="52">
        <f>L12</f>
        <v>112423.52</v>
      </c>
      <c r="M13" s="34"/>
    </row>
    <row r="14" spans="1:17" ht="15.75" x14ac:dyDescent="0.25">
      <c r="A14" s="53"/>
      <c r="B14" s="54"/>
      <c r="C14" s="55"/>
      <c r="D14" s="55"/>
      <c r="E14" s="56"/>
      <c r="F14" s="56"/>
      <c r="G14" s="55"/>
      <c r="H14" s="56"/>
      <c r="I14" s="55"/>
      <c r="J14" s="55"/>
      <c r="K14" s="55"/>
      <c r="L14" s="57"/>
      <c r="M14" s="34"/>
    </row>
    <row r="15" spans="1:17" ht="18.75" x14ac:dyDescent="0.3">
      <c r="A15" s="55"/>
      <c r="B15" s="58" t="s">
        <v>26</v>
      </c>
      <c r="C15" s="58"/>
      <c r="D15" s="58"/>
      <c r="E15" s="58"/>
      <c r="F15" s="58"/>
      <c r="G15" s="58"/>
      <c r="H15" s="58"/>
      <c r="I15" s="58"/>
      <c r="J15" s="58"/>
      <c r="K15" s="59" t="s">
        <v>17</v>
      </c>
      <c r="L15" s="59"/>
      <c r="M15" s="59"/>
    </row>
    <row r="16" spans="1:17" ht="15.75" x14ac:dyDescent="0.25">
      <c r="A16" s="3"/>
      <c r="B16" s="26"/>
      <c r="C16" s="26"/>
      <c r="D16" s="26"/>
      <c r="E16" s="26"/>
      <c r="F16" s="26"/>
      <c r="G16" s="26"/>
      <c r="H16" s="26"/>
      <c r="I16" s="26"/>
      <c r="J16" s="3"/>
      <c r="K16" s="11"/>
      <c r="L16" s="12"/>
    </row>
    <row r="17" spans="1:12" ht="15.75" x14ac:dyDescent="0.25">
      <c r="A17" s="3"/>
      <c r="B17" s="25"/>
      <c r="C17" s="25"/>
      <c r="D17" s="25"/>
      <c r="E17" s="25"/>
      <c r="F17" s="25"/>
      <c r="G17" s="25"/>
      <c r="H17" s="25"/>
      <c r="I17" s="25"/>
      <c r="J17" s="3"/>
      <c r="K17" s="3"/>
      <c r="L17" s="10"/>
    </row>
    <row r="18" spans="1:12" ht="15.75" x14ac:dyDescent="0.25">
      <c r="A18" s="3"/>
      <c r="C18" s="9"/>
      <c r="E18" s="1"/>
      <c r="I18" s="22"/>
      <c r="J18" s="6"/>
    </row>
    <row r="19" spans="1:12" ht="15.75" x14ac:dyDescent="0.25">
      <c r="A19" s="3"/>
    </row>
    <row r="20" spans="1:12" ht="15.75" x14ac:dyDescent="0.25">
      <c r="A20" s="3"/>
      <c r="L20" s="5"/>
    </row>
  </sheetData>
  <mergeCells count="15">
    <mergeCell ref="J2:L3"/>
    <mergeCell ref="A6:L7"/>
    <mergeCell ref="A8:L8"/>
    <mergeCell ref="G4:L4"/>
    <mergeCell ref="B17:I17"/>
    <mergeCell ref="H9:K9"/>
    <mergeCell ref="B15:J15"/>
    <mergeCell ref="B16:I16"/>
    <mergeCell ref="A9:A10"/>
    <mergeCell ref="B9:B10"/>
    <mergeCell ref="C9:C10"/>
    <mergeCell ref="D9:D10"/>
    <mergeCell ref="E9:G9"/>
    <mergeCell ref="K15:M15"/>
    <mergeCell ref="B13:D13"/>
  </mergeCells>
  <pageMargins left="0.25" right="0.25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sqref="A1:E16"/>
    </sheetView>
  </sheetViews>
  <sheetFormatPr defaultRowHeight="15" x14ac:dyDescent="0.25"/>
  <cols>
    <col min="2" max="2" width="13.42578125" bestFit="1" customWidth="1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Расчет цены</vt:lpstr>
      <vt:lpstr>Лист1</vt:lpstr>
      <vt:lpstr>Лист2</vt:lpstr>
      <vt:lpstr>Лист3</vt:lpstr>
      <vt:lpstr>'Расчет цены'!Область_печати</vt:lpstr>
    </vt:vector>
  </TitlesOfParts>
  <Company>USLO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проскурня</dc:creator>
  <cp:lastModifiedBy>Маргелова Мария Максимовна</cp:lastModifiedBy>
  <cp:lastPrinted>2020-10-07T08:46:34Z</cp:lastPrinted>
  <dcterms:created xsi:type="dcterms:W3CDTF">2018-08-23T06:16:08Z</dcterms:created>
  <dcterms:modified xsi:type="dcterms:W3CDTF">2026-09-29T11:59:57Z</dcterms:modified>
</cp:coreProperties>
</file>