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1" i="9" l="1"/>
  <c r="N10" i="9"/>
  <c r="N9" i="9"/>
  <c r="L10" i="9"/>
  <c r="L9" i="9"/>
  <c r="K10" i="9"/>
  <c r="K9" i="9"/>
  <c r="J10" i="9"/>
  <c r="J9" i="9"/>
  <c r="G12" i="9" l="1"/>
</calcChain>
</file>

<file path=xl/sharedStrings.xml><?xml version="1.0" encoding="utf-8"?>
<sst xmlns="http://schemas.openxmlformats.org/spreadsheetml/2006/main" count="36" uniqueCount="34">
  <si>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</si>
  <si>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</si>
  <si>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</si>
  <si>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</si>
  <si>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</si>
  <si>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</si>
  <si>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</si>
  <si>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</si>
  <si>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</si>
  <si>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</si>
  <si>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</si>
  <si>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</si>
  <si>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</si>
  <si>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</si>
  <si>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</si>
  <si>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</si>
  <si>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</si>
  <si>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</si>
  <si>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</si>
  <si>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 xml:space="preserve">Номер источника ценовой информации (ИЦИ) и цена единицы товара, работы, услуги, предельная i-тым ИЦИ (Цi), (руб.)  </t>
  </si>
  <si>
    <t xml:space="preserve">Минимальная цена из всех ценовых предложений, за единицу изм. (руб.) </t>
  </si>
  <si>
    <t>ОКПД 2 / КТРУ</t>
  </si>
  <si>
    <t xml:space="preserve">       </t>
  </si>
  <si>
    <t>Видеокамера</t>
  </si>
  <si>
    <t>26.40.33.110-00000011</t>
  </si>
  <si>
    <t>Акустическая система</t>
  </si>
  <si>
    <t>26.40.31.190-00000011</t>
  </si>
  <si>
    <t>Ограничение</t>
  </si>
  <si>
    <t>Ценовое предложение №1                (вх.№6313 от 02.09.2026)</t>
  </si>
  <si>
    <t>Ценовое предложение №2                (вх.№6314 от 02.09.2026)</t>
  </si>
  <si>
    <t>Ценовое предложение №3                (вх.№6315 от 02.09.2026)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</si>
  <si>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     В целях получения ценовой информации в отношении предполагаемого к поставке товара для определения НМЦК был направлен запрос  (исх.№72-08/26 от 31.08.2026г.) о предоставлении ценовой информации не менее чем 5 (пяти) потенциальным Поставщикам.  На запросы были представлены 3(три) коммерческих предложений от Поставщиков.
        Расчет НМЦК произведен по 1-му наименьшему источнику ценовой информации.</t>
  </si>
  <si>
    <t>Дата подготовки обоснования НМЦК 02.09.2026г.</t>
  </si>
  <si>
    <t>Объект закупки: Поставка видеокамеры, акустической системы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</si>
</sst>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" fontId="4" fillId="0" borderId="2" xfId="0" applyNumberFormat="1" applyFont="1" applyFill="1" applyBorder="1" applyAlignment="1" applyProtection="1">
      <alignment horizontal="center" vertical="center" wrapText="1" justifyLastLine="1"/>
      <protection hidden="1"/>
    </xf>
    <xf numFmtId="4" fontId="11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118259</xdr:colOff>
      <xdr:row>7</xdr:row>
      <xdr:rowOff>992777</xdr:rowOff>
    </xdr:from>
    <xdr:to>
      <xdr:col>11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59841</xdr:colOff>
      <xdr:row>7</xdr:row>
      <xdr:rowOff>914960</xdr:rowOff>
    </xdr:from>
    <xdr:to>
      <xdr:col>10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="75" zoomScaleNormal="75" workbookViewId="0">
      <selection activeCell="M10" sqref="M10"/>
    </sheetView>
  </sheetViews>
  <sheetFormatPr defaultColWidth="9.140625" defaultRowHeight="15.75" x14ac:dyDescent="0.25"/>
  <cols>
    <col min="1" max="1" width="5.28515625" style="4" customWidth="1"/>
    <col min="2" max="2" width="23.85546875" style="22" customWidth="1"/>
    <col min="3" max="3" width="8.5703125" style="22" customWidth="1"/>
    <col min="4" max="4" width="7.28515625" style="22" customWidth="1"/>
    <col min="5" max="5" width="24.85546875" style="22" customWidth="1"/>
    <col min="6" max="6" width="17" style="22" customWidth="1"/>
    <col min="7" max="7" width="20.42578125" style="4" customWidth="1"/>
    <col min="8" max="8" width="18.85546875" style="4" customWidth="1"/>
    <col min="9" max="9" width="19.42578125" style="4" customWidth="1"/>
    <col min="10" max="10" width="21.5703125" style="25" customWidth="1"/>
    <col min="11" max="11" width="13.7109375" style="4" customWidth="1"/>
    <col min="12" max="12" width="14.5703125" style="4" customWidth="1"/>
    <col min="13" max="13" width="16.140625" style="4" customWidth="1"/>
    <col min="14" max="14" width="17.28515625" style="28" customWidth="1"/>
    <col min="15" max="16384" width="9.140625" style="4"/>
  </cols>
  <sheetData>
    <row r="1" spans="1:14" ht="18.75" customHeight="1" x14ac:dyDescent="0.25">
      <c r="A1" s="1"/>
      <c r="B1" s="2"/>
      <c r="C1" s="2"/>
      <c r="D1" s="2"/>
      <c r="E1" s="2"/>
      <c r="F1" s="2"/>
      <c r="G1" s="1"/>
      <c r="H1" s="1"/>
      <c r="I1" s="1"/>
      <c r="J1" s="3"/>
      <c r="K1" s="33"/>
      <c r="L1" s="33"/>
      <c r="M1" s="33"/>
      <c r="N1" s="33"/>
    </row>
    <row r="2" spans="1:14" ht="27.6" customHeight="1" x14ac:dyDescent="0.25">
      <c r="A2" s="42" t="s">
        <v>13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39" customHeight="1" x14ac:dyDescent="0.25">
      <c r="A3" s="46" t="s">
        <v>33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4" ht="27.6" customHeight="1" x14ac:dyDescent="0.25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28.15" customHeight="1" x14ac:dyDescent="0.25">
      <c r="A5" s="55" t="s">
        <v>10</v>
      </c>
      <c r="B5" s="56"/>
      <c r="C5" s="56"/>
      <c r="D5" s="56"/>
      <c r="E5" s="57"/>
      <c r="F5" s="5"/>
      <c r="G5" s="43"/>
      <c r="H5" s="43"/>
      <c r="I5" s="43"/>
      <c r="J5" s="43"/>
      <c r="K5" s="43"/>
      <c r="L5" s="43"/>
      <c r="M5" s="43"/>
      <c r="N5" s="44"/>
    </row>
    <row r="6" spans="1:14" ht="14.45" customHeight="1" x14ac:dyDescent="0.25">
      <c r="A6" s="45" t="s">
        <v>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</row>
    <row r="7" spans="1:14" ht="45.75" customHeight="1" x14ac:dyDescent="0.25">
      <c r="A7" s="38" t="s">
        <v>1</v>
      </c>
      <c r="B7" s="38" t="s">
        <v>8</v>
      </c>
      <c r="C7" s="38" t="s">
        <v>7</v>
      </c>
      <c r="D7" s="38" t="s">
        <v>0</v>
      </c>
      <c r="E7" s="38" t="s">
        <v>21</v>
      </c>
      <c r="F7" s="38" t="s">
        <v>15</v>
      </c>
      <c r="G7" s="49" t="s">
        <v>19</v>
      </c>
      <c r="H7" s="49"/>
      <c r="I7" s="49"/>
      <c r="J7" s="52" t="s">
        <v>2</v>
      </c>
      <c r="K7" s="53"/>
      <c r="L7" s="54"/>
      <c r="M7" s="50" t="s">
        <v>20</v>
      </c>
      <c r="N7" s="40" t="s">
        <v>5</v>
      </c>
    </row>
    <row r="8" spans="1:14" ht="121.5" customHeight="1" x14ac:dyDescent="0.25">
      <c r="A8" s="39"/>
      <c r="B8" s="39"/>
      <c r="C8" s="39"/>
      <c r="D8" s="39"/>
      <c r="E8" s="39"/>
      <c r="F8" s="39"/>
      <c r="G8" s="6" t="s">
        <v>28</v>
      </c>
      <c r="H8" s="6" t="s">
        <v>29</v>
      </c>
      <c r="I8" s="6" t="s">
        <v>30</v>
      </c>
      <c r="J8" s="7" t="s">
        <v>16</v>
      </c>
      <c r="K8" s="8" t="s">
        <v>3</v>
      </c>
      <c r="L8" s="8" t="s">
        <v>17</v>
      </c>
      <c r="M8" s="51"/>
      <c r="N8" s="41"/>
    </row>
    <row r="9" spans="1:14" ht="182.25" customHeight="1" x14ac:dyDescent="0.25">
      <c r="A9" s="9">
        <v>1</v>
      </c>
      <c r="B9" s="10" t="s">
        <v>23</v>
      </c>
      <c r="C9" s="10" t="s">
        <v>14</v>
      </c>
      <c r="D9" s="10">
        <v>110</v>
      </c>
      <c r="E9" s="11" t="s">
        <v>24</v>
      </c>
      <c r="F9" s="11" t="s">
        <v>27</v>
      </c>
      <c r="G9" s="32">
        <v>1950</v>
      </c>
      <c r="H9" s="12">
        <v>1627.05</v>
      </c>
      <c r="I9" s="12">
        <v>1978</v>
      </c>
      <c r="J9" s="13">
        <f>AVERAGE(G9:I9)</f>
        <v>1851.6833333333334</v>
      </c>
      <c r="K9" s="13">
        <f>STDEV(G9:I9)</f>
        <v>195.04127981874336</v>
      </c>
      <c r="L9" s="13">
        <f>K9/J9*100</f>
        <v>10.533187630286497</v>
      </c>
      <c r="M9" s="14">
        <v>1627.05</v>
      </c>
      <c r="N9" s="15">
        <f>M9*D9</f>
        <v>178975.5</v>
      </c>
    </row>
    <row r="10" spans="1:14" ht="182.25" customHeight="1" x14ac:dyDescent="0.25">
      <c r="A10" s="9">
        <v>2</v>
      </c>
      <c r="B10" s="10" t="s">
        <v>25</v>
      </c>
      <c r="C10" s="10" t="s">
        <v>14</v>
      </c>
      <c r="D10" s="10">
        <v>110</v>
      </c>
      <c r="E10" s="10" t="s">
        <v>26</v>
      </c>
      <c r="F10" s="10" t="s">
        <v>27</v>
      </c>
      <c r="G10" s="32">
        <v>980</v>
      </c>
      <c r="H10" s="12">
        <v>811.47</v>
      </c>
      <c r="I10" s="12">
        <v>995</v>
      </c>
      <c r="J10" s="13">
        <f>AVERAGE(G10:I10)</f>
        <v>928.82333333333338</v>
      </c>
      <c r="K10" s="13">
        <f>STDEV(G10:I10)</f>
        <v>101.90732865370052</v>
      </c>
      <c r="L10" s="13">
        <f>K10/J10*100</f>
        <v>10.971658979321562</v>
      </c>
      <c r="M10" s="14">
        <v>811.47</v>
      </c>
      <c r="N10" s="31">
        <f>M10*D10</f>
        <v>89261.7</v>
      </c>
    </row>
    <row r="11" spans="1:14" ht="19.149999999999999" customHeight="1" x14ac:dyDescent="0.25">
      <c r="A11" s="48" t="s">
        <v>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16">
        <f>SUM(N9:N10)</f>
        <v>268237.2</v>
      </c>
    </row>
    <row r="12" spans="1:14" ht="26.25" customHeight="1" x14ac:dyDescent="0.25">
      <c r="A12" s="34" t="s">
        <v>9</v>
      </c>
      <c r="B12" s="34"/>
      <c r="C12" s="34"/>
      <c r="D12" s="34"/>
      <c r="E12" s="34"/>
      <c r="F12" s="34"/>
      <c r="G12" s="17">
        <f>N11</f>
        <v>268237.2</v>
      </c>
      <c r="H12" s="17"/>
      <c r="I12" s="17"/>
      <c r="J12" s="18"/>
      <c r="K12" s="19"/>
      <c r="L12" s="20"/>
      <c r="M12" s="20"/>
      <c r="N12" s="21"/>
    </row>
    <row r="13" spans="1:14" ht="17.25" customHeight="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spans="1:14" ht="34.5" customHeight="1" x14ac:dyDescent="0.25">
      <c r="A14" s="36" t="s">
        <v>11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1:14" ht="89.25" customHeight="1" x14ac:dyDescent="0.25">
      <c r="A15" s="36" t="s">
        <v>31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spans="1:14" ht="41.25" customHeight="1" x14ac:dyDescent="0.25">
      <c r="A16" s="37" t="s">
        <v>12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ht="21" customHeight="1" x14ac:dyDescent="0.25">
      <c r="A17" s="37" t="s">
        <v>22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ht="15" customHeight="1" x14ac:dyDescent="0.25">
      <c r="B18" s="4"/>
      <c r="C18" s="4"/>
      <c r="D18" s="4"/>
      <c r="E18" s="4"/>
      <c r="F18" s="4"/>
      <c r="J18" s="4"/>
      <c r="N18" s="4"/>
    </row>
    <row r="19" spans="1:14" ht="14.25" customHeight="1" x14ac:dyDescent="0.25">
      <c r="A19" s="22"/>
      <c r="B19" s="23"/>
      <c r="C19" s="27"/>
      <c r="D19" s="24"/>
      <c r="E19" s="24"/>
      <c r="F19" s="24"/>
      <c r="N19" s="26"/>
    </row>
    <row r="20" spans="1:14" ht="32.450000000000003" customHeight="1" x14ac:dyDescent="0.25">
      <c r="B20" s="22" t="s">
        <v>18</v>
      </c>
      <c r="N20" s="26"/>
    </row>
    <row r="21" spans="1:14" ht="17.25" customHeight="1" x14ac:dyDescent="0.25">
      <c r="N21" s="26"/>
    </row>
    <row r="22" spans="1:14" ht="21" customHeight="1" x14ac:dyDescent="0.25">
      <c r="B22" s="35" t="s">
        <v>32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</row>
  </sheetData>
  <sheetProtection deleteColumns="0"/>
  <mergeCells count="24">
    <mergeCell ref="A5:E5"/>
    <mergeCell ref="A7:A8"/>
    <mergeCell ref="B7:B8"/>
    <mergeCell ref="G7:I7"/>
    <mergeCell ref="M7:M8"/>
    <mergeCell ref="C7:C8"/>
    <mergeCell ref="D7:D8"/>
    <mergeCell ref="J7:L7"/>
    <mergeCell ref="K1:N1"/>
    <mergeCell ref="A12:F12"/>
    <mergeCell ref="B22:N22"/>
    <mergeCell ref="A13:N13"/>
    <mergeCell ref="A16:N16"/>
    <mergeCell ref="A14:N14"/>
    <mergeCell ref="A15:N15"/>
    <mergeCell ref="A17:N17"/>
    <mergeCell ref="E7:E8"/>
    <mergeCell ref="F7:F8"/>
    <mergeCell ref="N7:N8"/>
    <mergeCell ref="A2:N2"/>
    <mergeCell ref="G5:N5"/>
    <mergeCell ref="A6:N6"/>
    <mergeCell ref="A3:N3"/>
    <mergeCell ref="A11:M11"/>
  </mergeCells>
  <pageMargins left="0.25" right="0.25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2026-10-08T09:11:56Z</dcterms:modified>
</cp:coreProperties>
</file>