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1\ТОРГИ\2026 ГОД\ЕДИНСТВЕННЫЙ ПОСТАВЩИК\Электронный магазин\в работе изготовление и установка шлагбаумов\"/>
    </mc:Choice>
  </mc:AlternateContent>
  <bookViews>
    <workbookView xWindow="0" yWindow="0" windowWidth="7470" windowHeight="2100"/>
  </bookViews>
  <sheets>
    <sheet name="Расчет цены" sheetId="2" r:id="rId1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H6" i="2" l="1"/>
  <c r="I6" i="2" s="1"/>
  <c r="J6" i="2" s="1"/>
  <c r="K6" i="2"/>
  <c r="L6" i="2" s="1"/>
  <c r="M6" i="2"/>
  <c r="N6" i="2" s="1"/>
  <c r="H7" i="2" s="1"/>
</calcChain>
</file>

<file path=xl/sharedStrings.xml><?xml version="1.0" encoding="utf-8"?>
<sst xmlns="http://schemas.openxmlformats.org/spreadsheetml/2006/main" count="26" uniqueCount="26">
  <si>
    <t>Используемый метод определения НМЦК :</t>
  </si>
  <si>
    <t>метод сопоставимых рыночных цен (анализа рынка) в соответствии с ч.6 ст.22 Федерального закона от 05.04.2013 №44-ФЗ</t>
  </si>
  <si>
    <t>№</t>
  </si>
  <si>
    <t>Ед. изм</t>
  </si>
  <si>
    <t>Кол-во</t>
  </si>
  <si>
    <t>Коммерческие предложения (т. руб./ед.изм.)</t>
  </si>
  <si>
    <t>Однородность совокупности значений выявленных цен, используемых в расчете Н(М)ЦК, ЦКЕП</t>
  </si>
  <si>
    <t>Н(М)ЦК, ЦКЕП, определяемая методом сопоставимых рыночных цен (анализа рынка)*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</si>
  <si>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</si>
  <si>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</si>
  <si>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rgb="FF000000"/>
        <rFont val="Times New Roman"/>
        <family val="1"/>
        <charset val="204"/>
      </rPr>
      <t xml:space="preserve">коэффициент вариации цен V (%)           </t>
    </r>
    <r>
      <rPr>
        <i/>
        <sz val="10"/>
        <color rgb="FF000000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</si>
  <si>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rgb="FF000000"/>
        <rFont val="Times New Roman"/>
        <family val="1"/>
        <charset val="204"/>
      </rPr>
      <t>Расчет Н(М)ЦК по формуле</t>
    </r>
    <r>
      <rPr>
        <sz val="10"/>
        <color rgb="FF000000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</si>
  <si>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</si>
  <si>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Н(М)ЦК, ЦКЕП контракта с учетом округления цены за единицу (руб.)</t>
  </si>
  <si>
    <t>В соответствии со ст. 28 и 34 БК РФ бюджетная система РФ основана на принципах результативности и эффективности использования бюджетных средств, исходя из которых при составлении и исполнении бюджетов участники бюджетного процесса в рамках установленных им бюджетных полномочий должны исходить из необходимости достижения заданных результатов с использованием наименьшего объема средств или достижения наилучшего результата с использованием определенного бюджетом объема средств</t>
  </si>
  <si>
    <t>min Цена за единицу изм. с округлением (вниз) до сотых долей после запятой (руб.)</t>
  </si>
  <si>
    <t xml:space="preserve">* При определении Н(М)ЦК, ЦКЕП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
</t>
  </si>
  <si>
    <t>За НМЦК принято минимальное значение в сумме:</t>
  </si>
  <si>
    <t>ус-ед</t>
  </si>
  <si>
    <t xml:space="preserve">Наименование работ,услуг
</t>
  </si>
  <si>
    <t xml:space="preserve">Обоснование начальной (максимальной) цены контракта  по поставке и установке шлагбаумов на территории Колтушского городского поселения
                                                                                                                                              </t>
  </si>
  <si>
    <t xml:space="preserve">Поставка и установка шлагбаумов на территории Колтушского городского поселения
</t>
  </si>
  <si>
    <t xml:space="preserve">1 КП ВХ-5786/2026 от 29.09.2026  </t>
  </si>
  <si>
    <t xml:space="preserve">2 КП ВХ -5788/2026 от 29.09.2026               </t>
  </si>
  <si>
    <t>3 КП ВХ-5833/2026 от 30.09.2026</t>
  </si>
  <si>
    <t>( Сто восемьдесят пять тысяч рублей) 00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</si>
</sst>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₽_-;\-* #,##0.00\ _₽_-;_-* &quot;-&quot;??\ _₽_-;_-@_-"/>
    <numFmt numFmtId="164" formatCode="0.000"/>
  </numFmts>
  <fonts count="14" x14ac:knownFonts="1"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sz val="11"/>
      <color theme="1" tint="4.9989318521683403E-2"/>
      <name val="Calibri"/>
      <family val="2"/>
      <charset val="204"/>
      <scheme val="minor"/>
    </font>
    <font>
      <b/>
      <sz val="11"/>
      <color theme="1" tint="4.9989318521683403E-2"/>
      <name val="Calibri"/>
      <family val="2"/>
      <charset val="204"/>
      <scheme val="minor"/>
    </font>
    <font>
      <sz val="10"/>
      <color theme="1" tint="4.9989318521683403E-2"/>
      <name val="Times New Roman"/>
      <family val="1"/>
      <charset val="204"/>
    </font>
    <font>
      <sz val="12"/>
      <color theme="1" tint="4.9989318521683403E-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0" fontId="3" fillId="0" borderId="2" xfId="0" applyFont="1" applyBorder="1" applyAlignment="1">
      <alignment horizontal="center" vertical="center" wrapText="1"/>
    </xf>
    <xf numFmtId="0" fontId="6" fillId="0" borderId="0" xfId="0" applyFont="1"/>
    <xf numFmtId="0" fontId="7" fillId="0" borderId="5" xfId="0" applyFont="1" applyBorder="1" applyAlignment="1">
      <alignment horizontal="center" vertical="top" wrapText="1"/>
    </xf>
    <xf numFmtId="2" fontId="2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43" fontId="7" fillId="0" borderId="1" xfId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43" fontId="2" fillId="2" borderId="2" xfId="1" applyFont="1" applyFill="1" applyBorder="1" applyAlignment="1">
      <alignment vertical="center"/>
    </xf>
    <xf numFmtId="43" fontId="12" fillId="0" borderId="1" xfId="1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center" vertical="center"/>
    </xf>
    <xf numFmtId="43" fontId="12" fillId="0" borderId="1" xfId="1" applyFont="1" applyFill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23760</xdr:colOff>
      <xdr:row>4</xdr:row>
      <xdr:rowOff>954720</xdr:rowOff>
    </xdr:from>
    <xdr:to>
      <xdr:col>10</xdr:col>
      <xdr:colOff>1800</xdr:colOff>
      <xdr:row>4</xdr:row>
      <xdr:rowOff>1301760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9139680" y="2688120"/>
          <a:ext cx="987480" cy="3470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8</xdr:col>
      <xdr:colOff>23760</xdr:colOff>
      <xdr:row>4</xdr:row>
      <xdr:rowOff>923040</xdr:rowOff>
    </xdr:from>
    <xdr:to>
      <xdr:col>8</xdr:col>
      <xdr:colOff>1024650</xdr:colOff>
      <xdr:row>4</xdr:row>
      <xdr:rowOff>1364760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/>
      </xdr:blipFill>
      <xdr:spPr>
        <a:xfrm>
          <a:off x="8051760" y="2656440"/>
          <a:ext cx="1058040" cy="4417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10</xdr:col>
      <xdr:colOff>149677</xdr:colOff>
      <xdr:row>4</xdr:row>
      <xdr:rowOff>1995888</xdr:rowOff>
    </xdr:from>
    <xdr:to>
      <xdr:col>10</xdr:col>
      <xdr:colOff>1115784</xdr:colOff>
      <xdr:row>4</xdr:row>
      <xdr:rowOff>2340430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/>
      </xdr:blipFill>
      <xdr:spPr>
        <a:xfrm>
          <a:off x="10572748" y="5819495"/>
          <a:ext cx="966107" cy="344542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10</xdr:col>
      <xdr:colOff>282600</xdr:colOff>
      <xdr:row>4</xdr:row>
      <xdr:rowOff>1404360</xdr:rowOff>
    </xdr:from>
    <xdr:to>
      <xdr:col>10</xdr:col>
      <xdr:colOff>447840</xdr:colOff>
      <xdr:row>4</xdr:row>
      <xdr:rowOff>1632960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4" cstate="print"/>
        <a:stretch/>
      </xdr:blipFill>
      <xdr:spPr>
        <a:xfrm>
          <a:off x="10407960" y="3137760"/>
          <a:ext cx="165240" cy="2286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Y9"/>
  <sheetViews>
    <sheetView tabSelected="1" zoomScale="70" zoomScaleNormal="70" zoomScaleSheetLayoutView="100" workbookViewId="0">
      <selection activeCell="R5" sqref="R5"/>
    </sheetView>
  </sheetViews>
  <sheetFormatPr defaultRowHeight="15" x14ac:dyDescent="0.25"/>
  <cols>
    <col min="1" max="1" width="4.85546875" style="1" customWidth="1"/>
    <col min="2" max="2" width="38.42578125" style="1" customWidth="1"/>
    <col min="3" max="3" width="6.85546875" style="1" customWidth="1"/>
    <col min="4" max="4" width="11.140625" style="1" customWidth="1"/>
    <col min="5" max="6" width="15" style="1" customWidth="1"/>
    <col min="7" max="7" width="15.85546875" style="1" customWidth="1"/>
    <col min="8" max="8" width="19.7109375" style="1" customWidth="1"/>
    <col min="9" max="9" width="15.42578125" style="1" customWidth="1"/>
    <col min="10" max="10" width="14.28515625" style="1" customWidth="1"/>
    <col min="11" max="11" width="20" style="1" customWidth="1"/>
    <col min="12" max="12" width="12.5703125" style="1" customWidth="1"/>
    <col min="13" max="13" width="14.28515625" style="1" customWidth="1"/>
    <col min="14" max="14" width="15.5703125" style="1" customWidth="1"/>
    <col min="15" max="129" width="9.28515625" style="1" customWidth="1"/>
    <col min="130" max="897" width="9.28515625" customWidth="1"/>
  </cols>
  <sheetData>
    <row r="1" spans="1:14" ht="27" customHeight="1" x14ac:dyDescent="0.25">
      <c r="J1" s="25"/>
      <c r="K1" s="26"/>
      <c r="L1" s="26"/>
      <c r="M1" s="26"/>
      <c r="N1" s="26"/>
    </row>
    <row r="2" spans="1:14" s="3" customFormat="1" ht="93.75" customHeight="1" x14ac:dyDescent="0.3">
      <c r="A2" s="27" t="s">
        <v>20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4" s="3" customFormat="1" ht="48.75" customHeight="1" x14ac:dyDescent="0.3">
      <c r="A3" s="2"/>
      <c r="B3" s="2" t="s">
        <v>0</v>
      </c>
      <c r="C3" s="32" t="s">
        <v>1</v>
      </c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4" ht="39" customHeight="1" x14ac:dyDescent="0.25">
      <c r="A4" s="28" t="s">
        <v>2</v>
      </c>
      <c r="B4" s="29" t="s">
        <v>19</v>
      </c>
      <c r="C4" s="28" t="s">
        <v>3</v>
      </c>
      <c r="D4" s="28" t="s">
        <v>4</v>
      </c>
      <c r="E4" s="28" t="s">
        <v>5</v>
      </c>
      <c r="F4" s="28"/>
      <c r="G4" s="28"/>
      <c r="H4" s="30" t="s">
        <v>6</v>
      </c>
      <c r="I4" s="30"/>
      <c r="J4" s="30"/>
      <c r="K4" s="31" t="s">
        <v>7</v>
      </c>
      <c r="L4" s="31"/>
      <c r="M4" s="31"/>
      <c r="N4" s="31"/>
    </row>
    <row r="5" spans="1:14" ht="198.75" customHeight="1" x14ac:dyDescent="0.25">
      <c r="A5" s="28"/>
      <c r="B5" s="29"/>
      <c r="C5" s="28"/>
      <c r="D5" s="28"/>
      <c r="E5" s="13" t="s">
        <v>22</v>
      </c>
      <c r="F5" s="13" t="s">
        <v>23</v>
      </c>
      <c r="G5" s="4" t="s">
        <v>24</v>
      </c>
      <c r="H5" s="4" t="s">
        <v>8</v>
      </c>
      <c r="I5" s="4" t="s">
        <v>9</v>
      </c>
      <c r="J5" s="4" t="s">
        <v>10</v>
      </c>
      <c r="K5" s="4" t="s">
        <v>11</v>
      </c>
      <c r="L5" s="4" t="s">
        <v>12</v>
      </c>
      <c r="M5" s="4" t="s">
        <v>15</v>
      </c>
      <c r="N5" s="4" t="s">
        <v>13</v>
      </c>
    </row>
    <row r="6" spans="1:14" ht="111.75" customHeight="1" x14ac:dyDescent="0.25">
      <c r="A6" s="12">
        <v>1</v>
      </c>
      <c r="B6" s="33" t="s">
        <v>21</v>
      </c>
      <c r="C6" s="19" t="s">
        <v>18</v>
      </c>
      <c r="D6" s="16">
        <v>1</v>
      </c>
      <c r="E6" s="15">
        <v>197000</v>
      </c>
      <c r="F6" s="17">
        <v>185000</v>
      </c>
      <c r="G6" s="20">
        <v>190500</v>
      </c>
      <c r="H6" s="18">
        <f t="shared" ref="H6" si="0">AVERAGE(E6:G6)</f>
        <v>190833.33333333334</v>
      </c>
      <c r="I6" s="8">
        <f t="shared" ref="I6" si="1">SQRT(((SUM((POWER(G6-H6,2)),(POWER(F6-H6,2)),(POWER(E6-H6,2)))/(COLUMNS(E6:G6)-1))))</f>
        <v>6006.9404303133661</v>
      </c>
      <c r="J6" s="8">
        <f t="shared" ref="J6" si="2">I6/H6*100</f>
        <v>3.1477417102078769</v>
      </c>
      <c r="K6" s="7">
        <f t="shared" ref="K6" si="3">((D6/3)*(SUM(E6:G6)))</f>
        <v>190833.33333333331</v>
      </c>
      <c r="L6" s="9">
        <f t="shared" ref="L6" si="4">K6/D6</f>
        <v>190833.33333333331</v>
      </c>
      <c r="M6" s="10">
        <f t="shared" ref="M6" si="5">MIN(E6:G6)</f>
        <v>185000</v>
      </c>
      <c r="N6" s="10">
        <f t="shared" ref="N6" si="6">M6*D6</f>
        <v>185000</v>
      </c>
    </row>
    <row r="7" spans="1:14" s="6" customFormat="1" ht="30" customHeight="1" x14ac:dyDescent="0.25">
      <c r="A7" s="21" t="s">
        <v>17</v>
      </c>
      <c r="B7" s="22"/>
      <c r="C7" s="22"/>
      <c r="D7" s="22"/>
      <c r="E7" s="22"/>
      <c r="F7" s="22"/>
      <c r="G7" s="22"/>
      <c r="H7" s="14">
        <f>N6</f>
        <v>185000</v>
      </c>
      <c r="I7" s="11" t="s">
        <v>25</v>
      </c>
      <c r="J7" s="11"/>
      <c r="K7" s="11"/>
      <c r="L7" s="11"/>
      <c r="M7" s="11"/>
      <c r="N7" s="5"/>
    </row>
    <row r="8" spans="1:14" ht="31.5" customHeight="1" x14ac:dyDescent="0.25">
      <c r="A8" s="23" t="s">
        <v>16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</row>
    <row r="9" spans="1:14" ht="52.5" customHeight="1" x14ac:dyDescent="0.25">
      <c r="A9" s="24" t="s">
        <v>14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</row>
  </sheetData>
  <mergeCells count="13">
    <mergeCell ref="A7:G7"/>
    <mergeCell ref="A8:N8"/>
    <mergeCell ref="A9:N9"/>
    <mergeCell ref="J1:N1"/>
    <mergeCell ref="A2:N2"/>
    <mergeCell ref="A4:A5"/>
    <mergeCell ref="B4:B5"/>
    <mergeCell ref="C4:C5"/>
    <mergeCell ref="D4:D5"/>
    <mergeCell ref="E4:G4"/>
    <mergeCell ref="H4:J4"/>
    <mergeCell ref="K4:N4"/>
    <mergeCell ref="C3:N3"/>
  </mergeCells>
  <printOptions gridLines="1"/>
  <pageMargins left="0.31496062992125984" right="0.31496062992125984" top="0.35433070866141736" bottom="0.35433070866141736" header="0.31496062992125984" footer="0.31496062992125984"/>
  <pageSetup paperSize="9" scale="64" firstPageNumber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SaVa</dc:creator>
  <cp:keywords/>
  <dc:description/>
  <cp:lastModifiedBy>usr212</cp:lastModifiedBy>
  <cp:revision>1</cp:revision>
  <cp:lastPrinted>2026-02-04T12:33:05Z</cp:lastPrinted>
  <dcterms:created xsi:type="dcterms:W3CDTF">2014-01-15T21:15:09Z</dcterms:created>
  <dcterms:modified xsi:type="dcterms:W3CDTF">2026-10-05T10:59:03Z</dcterms:modified>
  <cp:category/>
  <cp:contentStatus/>
</cp:coreProperties>
</file>