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DC581663-7E9D-45BA-B0A0-B8B4013C5E24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 общ." sheetId="21" r:id="rId1"/>
    <sheet name="Лист1" sheetId="13" r:id="rId2"/>
  </sheets>
  <definedNames>
    <definedName name="_xlnm._FilterDatabase" localSheetId="0" hidden="1">'нмцк общ.'!$D$1:$D$51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21" l="1"/>
  <c r="O9" i="21"/>
  <c r="L9" i="21" l="1"/>
  <c r="P9" i="21"/>
  <c r="P10" i="21" l="1"/>
  <c r="M9" i="21"/>
  <c r="I13" i="13"/>
  <c r="H4" i="13"/>
  <c r="I4" i="13" s="1"/>
  <c r="H5" i="13"/>
  <c r="I5" i="13" s="1"/>
  <c r="H6" i="13"/>
  <c r="I6" i="13" s="1"/>
  <c r="H7" i="13"/>
  <c r="I7" i="13" s="1"/>
  <c r="H8" i="13"/>
  <c r="I8" i="13" s="1"/>
  <c r="H9" i="13"/>
  <c r="I9" i="13" s="1"/>
  <c r="H10" i="13"/>
  <c r="I10" i="13" s="1"/>
  <c r="H11" i="13"/>
  <c r="I11" i="13" s="1"/>
  <c r="H12" i="13"/>
  <c r="I12" i="13" s="1"/>
  <c r="H3" i="13"/>
  <c r="I3" i="13" s="1"/>
  <c r="C4" i="13"/>
  <c r="D4" i="13" s="1"/>
  <c r="C5" i="13"/>
  <c r="D5" i="13" s="1"/>
  <c r="C6" i="13"/>
  <c r="D6" i="13" s="1"/>
  <c r="C7" i="13"/>
  <c r="D7" i="13" s="1"/>
  <c r="C8" i="13"/>
  <c r="D8" i="13" s="1"/>
  <c r="E8" i="13" s="1"/>
  <c r="C9" i="13"/>
  <c r="D9" i="13" s="1"/>
  <c r="C10" i="13"/>
  <c r="D10" i="13" s="1"/>
  <c r="C11" i="13"/>
  <c r="D11" i="13" s="1"/>
  <c r="E11" i="13" s="1"/>
  <c r="C12" i="13"/>
  <c r="D12" i="13" s="1"/>
  <c r="K11" i="21" l="1"/>
  <c r="C3" i="13" l="1"/>
  <c r="D3" i="13" s="1"/>
</calcChain>
</file>

<file path=xl/sharedStrings.xml><?xml version="1.0" encoding="utf-8"?>
<sst xmlns="http://schemas.openxmlformats.org/spreadsheetml/2006/main" count="53" uniqueCount="47">
  <si>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</si>
  <si>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</si>
  <si>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</si>
  <si>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</si>
  <si>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</si>
  <si>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</si>
  <si>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</si>
  <si>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</si>
  <si>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</si>
  <si>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</si>
  <si>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</si>
  <si>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Наименование объекта закупки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</si>
  <si>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</si>
  <si>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</si>
  <si>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 
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</si>
  <si>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</si>
  <si>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Ценовая информация без НДС (руб.)</t>
  </si>
  <si>
    <t>НДС (%)</t>
  </si>
  <si>
    <t>V - коэф-нт вариации (не должен превышать 33%)</t>
  </si>
  <si>
    <t>цена</t>
  </si>
  <si>
    <t>без ндс</t>
  </si>
  <si>
    <t>ндс 10%</t>
  </si>
  <si>
    <t xml:space="preserve">метод сопоставимых рыночных цен (анализа рынка) в соответствии с ч.6 ст.22 Федерального закона от 05.04.2013 №44-ФЗ									</t>
  </si>
  <si>
    <t>32.50.21.122-00000041</t>
  </si>
  <si>
    <t>Аппарат искусственной вентиляции легких ручной, многоразового использования</t>
  </si>
  <si>
    <t>32.50.50.190-00001156</t>
  </si>
  <si>
    <t xml:space="preserve">Воздуховод ротоглоточный, одноразового использования
</t>
  </si>
  <si>
    <t>32.50.21.129-00000035</t>
  </si>
  <si>
    <t xml:space="preserve">Маска ларингеальная, одноразового использования
</t>
  </si>
  <si>
    <t>Воздуховод ротоглоточный, одноразового использования</t>
  </si>
  <si>
    <t>32.50.11.000-00000045</t>
  </si>
  <si>
    <t>Роторасширитель, регулируемый</t>
  </si>
  <si>
    <t>32.50.13.190-00007453</t>
  </si>
  <si>
    <t>Щипцы для языка</t>
  </si>
  <si>
    <t>32.50.13.110-00004594</t>
  </si>
  <si>
    <t>Катетер для периферических сосудов</t>
  </si>
  <si>
    <t>32.50.13.110-00004593</t>
  </si>
  <si>
    <t>32.50.13.110-00004588</t>
  </si>
  <si>
    <t>КТРУ</t>
  </si>
  <si>
    <t xml:space="preserve">   Мин Цена за единицу изм.  (руб.)</t>
  </si>
  <si>
    <t>Начальная (максимальня) цена контракта,  (руб.) в т.ч. Ндс</t>
  </si>
  <si>
    <t>21.20.23.110-00009588</t>
  </si>
  <si>
    <t xml:space="preserve">Поставка тест – полосок  для глюкометра ONE TOUCH SELECT PLUS </t>
  </si>
  <si>
    <t>набор</t>
  </si>
  <si>
    <t>Ценовое предложение № 1 Вх. №  КП-/2026-07 от 11.06.2026</t>
  </si>
  <si>
    <t>Ценовое предложение № 2 №  КП-/2026-08 от 11.06.2026</t>
  </si>
  <si>
    <t>Ценовое предложение №3 № КП-/2026-09 от 11.06.2026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</si>
</sst>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0.0%"/>
    <numFmt numFmtId="166" formatCode="[$-419]General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6" fontId="22" fillId="0" borderId="0"/>
    <xf numFmtId="0" fontId="2" fillId="0" borderId="0"/>
    <xf numFmtId="0" fontId="1" fillId="0" borderId="0"/>
  </cellStyleXfs>
  <cellXfs count="71">
    <xf numFmtId="0" fontId="0" fillId="0" borderId="0" xfId="0"/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1" xfId="0" applyNumberFormat="1" applyFont="1" applyBorder="1" applyAlignment="1" applyProtection="1">
      <alignment horizontal="center" vertical="center" wrapText="1"/>
      <protection locked="0"/>
    </xf>
    <xf numFmtId="4" fontId="18" fillId="0" borderId="1" xfId="0" applyNumberFormat="1" applyFont="1" applyBorder="1" applyAlignment="1" applyProtection="1">
      <alignment horizontal="center" vertical="center" wrapText="1"/>
      <protection hidden="1"/>
    </xf>
    <xf numFmtId="4" fontId="5" fillId="0" borderId="1" xfId="0" applyNumberFormat="1" applyFont="1" applyBorder="1" applyAlignment="1" applyProtection="1">
      <alignment horizontal="center" vertical="center" wrapText="1" justifyLastLine="1"/>
      <protection hidden="1"/>
    </xf>
    <xf numFmtId="4" fontId="6" fillId="0" borderId="1" xfId="0" applyNumberFormat="1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" fontId="9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4" fontId="4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19" fillId="5" borderId="1" xfId="0" applyNumberFormat="1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 applyProtection="1">
      <alignment horizontal="center" vertical="center"/>
      <protection hidden="1"/>
    </xf>
    <xf numFmtId="4" fontId="0" fillId="0" borderId="0" xfId="0" applyNumberFormat="1" applyAlignment="1" applyProtection="1">
      <alignment horizontal="center" vertical="center"/>
      <protection locked="0"/>
    </xf>
    <xf numFmtId="1" fontId="14" fillId="0" borderId="1" xfId="0" applyNumberFormat="1" applyFont="1" applyBorder="1" applyAlignment="1" applyProtection="1">
      <alignment horizontal="center" vertical="center"/>
      <protection locked="0"/>
    </xf>
    <xf numFmtId="4" fontId="6" fillId="0" borderId="1" xfId="0" applyNumberFormat="1" applyFont="1" applyBorder="1" applyAlignment="1" applyProtection="1">
      <alignment horizontal="center" vertical="center"/>
      <protection locked="0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164" fontId="19" fillId="5" borderId="1" xfId="2" applyFont="1" applyFill="1" applyBorder="1" applyAlignment="1">
      <alignment horizontal="center" vertical="center" wrapText="1"/>
    </xf>
    <xf numFmtId="10" fontId="5" fillId="3" borderId="1" xfId="0" applyNumberFormat="1" applyFont="1" applyFill="1" applyBorder="1" applyAlignment="1" applyProtection="1">
      <alignment horizontal="center" vertical="center" wrapText="1"/>
      <protection hidden="1"/>
    </xf>
    <xf numFmtId="164" fontId="0" fillId="0" borderId="0" xfId="2" applyFont="1" applyAlignment="1" applyProtection="1">
      <alignment horizontal="center" vertical="center"/>
      <protection locked="0"/>
    </xf>
    <xf numFmtId="164" fontId="0" fillId="0" borderId="0" xfId="2" applyFont="1" applyAlignment="1">
      <alignment horizontal="center" vertical="center"/>
    </xf>
    <xf numFmtId="164" fontId="0" fillId="0" borderId="1" xfId="2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2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 applyAlignment="1" applyProtection="1">
      <alignment horizontal="center" vertical="center"/>
      <protection locked="0"/>
    </xf>
    <xf numFmtId="164" fontId="4" fillId="0" borderId="0" xfId="2" applyFont="1" applyAlignment="1" applyProtection="1">
      <alignment horizontal="center" vertical="center"/>
      <protection locked="0"/>
    </xf>
    <xf numFmtId="164" fontId="7" fillId="2" borderId="1" xfId="2" applyFont="1" applyFill="1" applyBorder="1" applyAlignment="1" applyProtection="1">
      <alignment horizontal="center" vertical="center" wrapText="1"/>
      <protection locked="0"/>
    </xf>
    <xf numFmtId="164" fontId="5" fillId="0" borderId="0" xfId="2" applyFont="1" applyAlignment="1" applyProtection="1">
      <alignment horizontal="center" vertical="center"/>
      <protection locked="0"/>
    </xf>
    <xf numFmtId="0" fontId="6" fillId="2" borderId="1" xfId="2" applyNumberFormat="1" applyFont="1" applyFill="1" applyBorder="1" applyAlignment="1" applyProtection="1">
      <alignment horizontal="center" vertical="center" wrapText="1"/>
      <protection locked="0"/>
    </xf>
    <xf numFmtId="1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>
      <alignment vertical="top" wrapText="1"/>
    </xf>
    <xf numFmtId="1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2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2" fontId="6" fillId="0" borderId="5" xfId="0" applyNumberFormat="1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7" fillId="4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</cellXfs>
  <cellStyles count="6">
    <cellStyle name="Excel Built-in Normal" xfId="3" xr:uid="{0FF392A7-79F0-7446-AAA3-9B258E7D4D90}"/>
    <cellStyle name="Обычный" xfId="0" builtinId="0"/>
    <cellStyle name="Обычный 202" xfId="5" xr:uid="{148A80A4-2264-4A68-BE4E-0F2A7760336F}"/>
    <cellStyle name="Обычный 4" xfId="1" xr:uid="{00000000-0005-0000-0000-000001000000}"/>
    <cellStyle name="Обычный 4 2" xfId="4" xr:uid="{8C6F644C-50E5-6545-8594-F4E44B6AE22B}"/>
    <cellStyle name="Финансовый" xfId="2" builtin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923925</xdr:rowOff>
    </xdr:from>
    <xdr:to>
      <xdr:col>11</xdr:col>
      <xdr:colOff>1019175</xdr:colOff>
      <xdr:row>6</xdr:row>
      <xdr:rowOff>1362075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A3D1BD1B-A3C7-4CCE-A2BC-70639AD82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63150" y="327660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211666</xdr:colOff>
      <xdr:row>6</xdr:row>
      <xdr:rowOff>1041435</xdr:rowOff>
    </xdr:from>
    <xdr:to>
      <xdr:col>12</xdr:col>
      <xdr:colOff>1068916</xdr:colOff>
      <xdr:row>7</xdr:row>
      <xdr:rowOff>3664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B53BBFC-FC65-446D-82E7-9E82AD965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46391" y="3394110"/>
          <a:ext cx="857250" cy="362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F382D-FE3C-4887-8D22-2B4DDC72B0F5}">
  <sheetPr>
    <pageSetUpPr fitToPage="1"/>
  </sheetPr>
  <dimension ref="A1:W34"/>
  <sheetViews>
    <sheetView tabSelected="1" zoomScaleNormal="100" workbookViewId="0">
      <selection activeCell="N9" sqref="N9"/>
    </sheetView>
  </sheetViews>
  <sheetFormatPr defaultColWidth="9.140625" defaultRowHeight="15" x14ac:dyDescent="0.25"/>
  <cols>
    <col min="1" max="1" width="5.7109375" style="15" customWidth="1"/>
    <col min="2" max="2" width="13.5703125" style="15" customWidth="1"/>
    <col min="3" max="3" width="26.42578125" style="13" customWidth="1"/>
    <col min="4" max="4" width="9.28515625" style="15" customWidth="1"/>
    <col min="5" max="5" width="8.42578125" style="15" customWidth="1"/>
    <col min="6" max="6" width="16.7109375" style="25" customWidth="1"/>
    <col min="7" max="7" width="17.42578125" style="25" customWidth="1"/>
    <col min="8" max="8" width="17.140625" style="25" customWidth="1"/>
    <col min="9" max="10" width="16.42578125" style="15" hidden="1" customWidth="1"/>
    <col min="11" max="11" width="19.85546875" style="19" customWidth="1"/>
    <col min="12" max="13" width="17.85546875" style="15" customWidth="1"/>
    <col min="14" max="14" width="8.140625" style="15" customWidth="1"/>
    <col min="15" max="15" width="13.85546875" style="15" customWidth="1"/>
    <col min="16" max="16" width="18.7109375" style="15" customWidth="1"/>
    <col min="17" max="19" width="9.140625" style="15"/>
    <col min="20" max="20" width="11.42578125" style="15" bestFit="1" customWidth="1"/>
    <col min="21" max="23" width="13.7109375" style="25" customWidth="1"/>
    <col min="24" max="24" width="13.85546875" style="15" bestFit="1" customWidth="1"/>
    <col min="25" max="16384" width="9.140625" style="15"/>
  </cols>
  <sheetData>
    <row r="1" spans="1:16" ht="15.75" x14ac:dyDescent="0.25">
      <c r="A1" s="31"/>
      <c r="B1" s="31"/>
      <c r="C1" s="9"/>
      <c r="D1" s="31"/>
      <c r="E1" s="31"/>
      <c r="F1" s="36"/>
      <c r="G1" s="36"/>
      <c r="H1" s="36"/>
      <c r="I1" s="31"/>
      <c r="J1" s="31"/>
      <c r="K1" s="14"/>
      <c r="L1" s="11"/>
      <c r="M1" s="11"/>
      <c r="N1" s="44"/>
      <c r="O1" s="44"/>
      <c r="P1" s="44"/>
    </row>
    <row r="2" spans="1:16" ht="26.25" customHeight="1" x14ac:dyDescent="0.25">
      <c r="A2" s="45" t="s">
        <v>10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ht="37.5" customHeight="1" x14ac:dyDescent="0.25">
      <c r="A3" s="46" t="s">
        <v>22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8"/>
    </row>
    <row r="4" spans="1:16" ht="15.75" customHeight="1" x14ac:dyDescent="0.25">
      <c r="A4" s="45" t="s">
        <v>7</v>
      </c>
      <c r="B4" s="45"/>
      <c r="C4" s="45"/>
      <c r="D4" s="45" t="s">
        <v>8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1:16" ht="15.75" x14ac:dyDescent="0.25">
      <c r="A5" s="45" t="s">
        <v>13</v>
      </c>
      <c r="B5" s="45"/>
      <c r="C5" s="45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</row>
    <row r="6" spans="1:16" ht="37.5" customHeight="1" x14ac:dyDescent="0.25">
      <c r="A6" s="52" t="s">
        <v>1</v>
      </c>
      <c r="B6" s="64" t="s">
        <v>38</v>
      </c>
      <c r="C6" s="53" t="s">
        <v>11</v>
      </c>
      <c r="D6" s="54" t="s">
        <v>2</v>
      </c>
      <c r="E6" s="54" t="s">
        <v>0</v>
      </c>
      <c r="F6" s="52" t="s">
        <v>16</v>
      </c>
      <c r="G6" s="52"/>
      <c r="H6" s="52"/>
      <c r="I6" s="52"/>
      <c r="J6" s="52"/>
      <c r="K6" s="55" t="s">
        <v>3</v>
      </c>
      <c r="L6" s="55"/>
      <c r="M6" s="34"/>
      <c r="N6" s="56" t="s">
        <v>17</v>
      </c>
      <c r="O6" s="52" t="s">
        <v>39</v>
      </c>
      <c r="P6" s="57" t="s">
        <v>40</v>
      </c>
    </row>
    <row r="7" spans="1:16" ht="110.25" customHeight="1" x14ac:dyDescent="0.25">
      <c r="A7" s="52"/>
      <c r="B7" s="65"/>
      <c r="C7" s="53"/>
      <c r="D7" s="54"/>
      <c r="E7" s="54"/>
      <c r="F7" s="37" t="s">
        <v>44</v>
      </c>
      <c r="G7" s="37" t="s">
        <v>45</v>
      </c>
      <c r="H7" s="37" t="s">
        <v>46</v>
      </c>
      <c r="I7" s="1"/>
      <c r="J7" s="1"/>
      <c r="K7" s="2" t="s">
        <v>15</v>
      </c>
      <c r="L7" s="32" t="s">
        <v>4</v>
      </c>
      <c r="M7" s="32" t="s">
        <v>18</v>
      </c>
      <c r="N7" s="56"/>
      <c r="O7" s="51"/>
      <c r="P7" s="51"/>
    </row>
    <row r="8" spans="1:16" ht="18.75" customHeight="1" x14ac:dyDescent="0.25">
      <c r="A8" s="40">
        <v>1</v>
      </c>
      <c r="B8" s="40"/>
      <c r="C8" s="3">
        <v>2</v>
      </c>
      <c r="D8" s="3">
        <v>3</v>
      </c>
      <c r="E8" s="3">
        <v>4</v>
      </c>
      <c r="F8" s="39">
        <v>5</v>
      </c>
      <c r="G8" s="39">
        <v>6</v>
      </c>
      <c r="H8" s="39">
        <v>7</v>
      </c>
      <c r="I8" s="4">
        <v>8</v>
      </c>
      <c r="J8" s="4">
        <v>9</v>
      </c>
      <c r="K8" s="3">
        <v>10</v>
      </c>
      <c r="L8" s="3">
        <v>11</v>
      </c>
      <c r="M8" s="3">
        <v>12</v>
      </c>
      <c r="N8" s="20">
        <v>13</v>
      </c>
      <c r="O8" s="5">
        <v>14</v>
      </c>
      <c r="P8" s="5">
        <v>16</v>
      </c>
    </row>
    <row r="9" spans="1:16" ht="44.25" customHeight="1" x14ac:dyDescent="0.25">
      <c r="A9" s="40">
        <v>1</v>
      </c>
      <c r="B9" s="41" t="s">
        <v>41</v>
      </c>
      <c r="C9" s="41" t="s">
        <v>42</v>
      </c>
      <c r="D9" s="42" t="s">
        <v>43</v>
      </c>
      <c r="E9" s="42">
        <v>20</v>
      </c>
      <c r="F9" s="43">
        <v>1200</v>
      </c>
      <c r="G9" s="43">
        <v>1390</v>
      </c>
      <c r="H9" s="43">
        <v>1220</v>
      </c>
      <c r="I9" s="4"/>
      <c r="J9" s="4"/>
      <c r="K9" s="23">
        <f>IF(ISERR(AVERAGE(F9:H9)),"",AVERAGE(F9:H9))</f>
        <v>1270</v>
      </c>
      <c r="L9" s="16">
        <f t="shared" ref="L9" si="0">IF(ISERR(STDEV(F9:H9)),"",STDEV(F9:H9))</f>
        <v>104.4030650891055</v>
      </c>
      <c r="M9" s="17">
        <f t="shared" ref="M9" si="1">IF(ISERR(L9/K9),"",L9/K9)</f>
        <v>8.2207137865437402E-2</v>
      </c>
      <c r="N9" s="24">
        <v>0.05</v>
      </c>
      <c r="O9" s="6">
        <f>F9</f>
        <v>1200</v>
      </c>
      <c r="P9" s="7">
        <f t="shared" ref="P9" si="2">O9*E9</f>
        <v>24000</v>
      </c>
    </row>
    <row r="10" spans="1:16" ht="45" customHeight="1" x14ac:dyDescent="0.25">
      <c r="A10" s="58" t="s">
        <v>5</v>
      </c>
      <c r="B10" s="59"/>
      <c r="C10" s="60"/>
      <c r="D10" s="60"/>
      <c r="E10" s="60"/>
      <c r="F10" s="60"/>
      <c r="G10" s="60"/>
      <c r="H10" s="60"/>
      <c r="I10" s="61"/>
      <c r="J10" s="61"/>
      <c r="K10" s="61"/>
      <c r="L10" s="61"/>
      <c r="M10" s="61"/>
      <c r="N10" s="61"/>
      <c r="O10" s="61"/>
      <c r="P10" s="8">
        <f>SUM(P9:P9)</f>
        <v>24000</v>
      </c>
    </row>
    <row r="11" spans="1:16" ht="26.25" customHeight="1" x14ac:dyDescent="0.25">
      <c r="A11" s="62" t="s">
        <v>6</v>
      </c>
      <c r="B11" s="62"/>
      <c r="C11" s="62"/>
      <c r="D11" s="62"/>
      <c r="E11" s="62"/>
      <c r="F11" s="62"/>
      <c r="G11" s="62"/>
      <c r="H11" s="62"/>
      <c r="I11" s="62"/>
      <c r="J11" s="62"/>
      <c r="K11" s="21">
        <f>P10</f>
        <v>24000</v>
      </c>
      <c r="L11" s="33" t="s">
        <v>9</v>
      </c>
      <c r="M11" s="33"/>
      <c r="N11" s="33"/>
      <c r="O11" s="33"/>
      <c r="P11" s="22"/>
    </row>
    <row r="12" spans="1:16" ht="31.5" customHeight="1" x14ac:dyDescent="0.25">
      <c r="A12" s="63" t="s">
        <v>12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</row>
    <row r="13" spans="1:16" ht="85.5" customHeight="1" x14ac:dyDescent="0.25">
      <c r="A13" s="63" t="s">
        <v>14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</row>
    <row r="14" spans="1:16" ht="15.75" hidden="1" customHeight="1" x14ac:dyDescent="0.25">
      <c r="A14" s="49"/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6" ht="41.25" customHeight="1" x14ac:dyDescent="0.25">
      <c r="A15" s="49"/>
      <c r="B15" s="49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</row>
    <row r="16" spans="1:16" ht="30" hidden="1" customHeight="1" x14ac:dyDescent="0.25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</row>
    <row r="17" spans="1:16" hidden="1" x14ac:dyDescent="0.25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10"/>
      <c r="M17" s="10"/>
      <c r="N17" s="10"/>
      <c r="O17" s="10"/>
      <c r="P17" s="10"/>
    </row>
    <row r="18" spans="1:16" ht="33" customHeight="1" x14ac:dyDescent="0.25">
      <c r="A18" s="69"/>
      <c r="B18" s="69"/>
      <c r="C18" s="69"/>
      <c r="D18" s="70"/>
      <c r="E18" s="70"/>
      <c r="F18" s="70"/>
      <c r="G18" s="70"/>
      <c r="H18" s="70"/>
      <c r="I18" s="70"/>
      <c r="J18" s="70"/>
      <c r="K18" s="70"/>
      <c r="L18" s="11"/>
      <c r="M18" s="35"/>
      <c r="N18" s="11"/>
      <c r="O18" s="11"/>
      <c r="P18" s="10"/>
    </row>
    <row r="19" spans="1:16" ht="15.75" x14ac:dyDescent="0.25">
      <c r="A19" s="11"/>
      <c r="B19" s="11"/>
      <c r="C19" s="11"/>
      <c r="D19" s="11"/>
      <c r="E19" s="11"/>
      <c r="F19" s="38"/>
      <c r="G19" s="38"/>
      <c r="H19" s="38"/>
      <c r="I19" s="11"/>
      <c r="J19" s="11"/>
      <c r="K19" s="11"/>
      <c r="L19" s="10"/>
      <c r="M19" s="10"/>
      <c r="N19" s="10"/>
      <c r="O19" s="10"/>
      <c r="P19" s="10"/>
    </row>
    <row r="20" spans="1:16" ht="15.75" x14ac:dyDescent="0.25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12"/>
    </row>
    <row r="21" spans="1:16" x14ac:dyDescent="0.25">
      <c r="K21" s="18"/>
    </row>
    <row r="25" spans="1:16" ht="42" customHeight="1" x14ac:dyDescent="0.25"/>
    <row r="27" spans="1:16" ht="36.75" customHeight="1" x14ac:dyDescent="0.25"/>
    <row r="34" ht="35.25" customHeight="1" x14ac:dyDescent="0.25"/>
  </sheetData>
  <sheetProtection deleteColumns="0"/>
  <mergeCells count="26">
    <mergeCell ref="A15:P15"/>
    <mergeCell ref="A16:P16"/>
    <mergeCell ref="A17:K17"/>
    <mergeCell ref="A18:K18"/>
    <mergeCell ref="A20:J20"/>
    <mergeCell ref="A14:P14"/>
    <mergeCell ref="A5:P5"/>
    <mergeCell ref="A6:A7"/>
    <mergeCell ref="C6:C7"/>
    <mergeCell ref="D6:D7"/>
    <mergeCell ref="E6:E7"/>
    <mergeCell ref="F6:J6"/>
    <mergeCell ref="K6:L6"/>
    <mergeCell ref="N6:N7"/>
    <mergeCell ref="O6:O7"/>
    <mergeCell ref="P6:P7"/>
    <mergeCell ref="A10:O10"/>
    <mergeCell ref="A11:J11"/>
    <mergeCell ref="A12:P12"/>
    <mergeCell ref="A13:P13"/>
    <mergeCell ref="B6:B7"/>
    <mergeCell ref="N1:P1"/>
    <mergeCell ref="A2:P2"/>
    <mergeCell ref="A3:P3"/>
    <mergeCell ref="A4:C4"/>
    <mergeCell ref="D4:P4"/>
  </mergeCells>
  <conditionalFormatting sqref="M9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7" right="0.7" top="0.75" bottom="0.75" header="0.3" footer="0.3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23"/>
  <sheetViews>
    <sheetView topLeftCell="A22" workbookViewId="0">
      <selection activeCell="F30" sqref="F30:G38"/>
    </sheetView>
  </sheetViews>
  <sheetFormatPr defaultColWidth="9.140625" defaultRowHeight="15" x14ac:dyDescent="0.25"/>
  <cols>
    <col min="1" max="1" width="9.140625" style="26"/>
    <col min="2" max="2" width="12" style="26" bestFit="1" customWidth="1"/>
    <col min="3" max="3" width="11.42578125" style="26" customWidth="1"/>
    <col min="4" max="4" width="35.140625" style="26" customWidth="1"/>
    <col min="5" max="5" width="12" style="26" bestFit="1" customWidth="1"/>
    <col min="6" max="6" width="9.140625" style="26"/>
    <col min="7" max="7" width="12" style="26" bestFit="1" customWidth="1"/>
    <col min="8" max="8" width="12" style="26" customWidth="1"/>
    <col min="9" max="9" width="15" style="26" customWidth="1"/>
    <col min="10" max="10" width="23" style="26" customWidth="1"/>
    <col min="11" max="11" width="9.140625" style="26"/>
    <col min="12" max="12" width="48.140625" style="26" customWidth="1"/>
    <col min="13" max="16384" width="9.140625" style="26"/>
  </cols>
  <sheetData>
    <row r="2" spans="2:12" x14ac:dyDescent="0.25">
      <c r="B2" s="27" t="s">
        <v>19</v>
      </c>
      <c r="C2" s="27" t="s">
        <v>21</v>
      </c>
      <c r="D2" s="27" t="s">
        <v>20</v>
      </c>
      <c r="G2" s="27" t="s">
        <v>19</v>
      </c>
      <c r="H2" s="27" t="s">
        <v>21</v>
      </c>
      <c r="I2" s="27" t="s">
        <v>20</v>
      </c>
    </row>
    <row r="3" spans="2:12" x14ac:dyDescent="0.25">
      <c r="B3" s="27"/>
      <c r="C3" s="27">
        <f>B3*10/110</f>
        <v>0</v>
      </c>
      <c r="D3" s="27">
        <f>ROUND(B3-C3,2)</f>
        <v>0</v>
      </c>
      <c r="H3" s="26">
        <f>G3*10/110</f>
        <v>0</v>
      </c>
      <c r="I3" s="26">
        <f>ROUND(G3-H3,2)</f>
        <v>0</v>
      </c>
      <c r="L3" s="29"/>
    </row>
    <row r="4" spans="2:12" x14ac:dyDescent="0.25">
      <c r="B4" s="27"/>
      <c r="C4" s="27">
        <f t="shared" ref="C4:C12" si="0">B4*10/110</f>
        <v>0</v>
      </c>
      <c r="D4" s="27">
        <f t="shared" ref="D4:D12" si="1">ROUND(B4-C4,2)</f>
        <v>0</v>
      </c>
      <c r="H4" s="26">
        <f t="shared" ref="H4:H12" si="2">G4*10/110</f>
        <v>0</v>
      </c>
      <c r="I4" s="26">
        <f t="shared" ref="I4:I13" si="3">ROUND(G4-H4,2)</f>
        <v>0</v>
      </c>
      <c r="L4" s="29"/>
    </row>
    <row r="5" spans="2:12" x14ac:dyDescent="0.25">
      <c r="B5" s="27"/>
      <c r="C5" s="27">
        <f t="shared" si="0"/>
        <v>0</v>
      </c>
      <c r="D5" s="27">
        <f t="shared" si="1"/>
        <v>0</v>
      </c>
      <c r="H5" s="26">
        <f t="shared" si="2"/>
        <v>0</v>
      </c>
      <c r="I5" s="26">
        <f t="shared" si="3"/>
        <v>0</v>
      </c>
      <c r="L5" s="29"/>
    </row>
    <row r="6" spans="2:12" x14ac:dyDescent="0.25">
      <c r="B6" s="27"/>
      <c r="C6" s="27">
        <f t="shared" si="0"/>
        <v>0</v>
      </c>
      <c r="D6" s="27">
        <f t="shared" si="1"/>
        <v>0</v>
      </c>
      <c r="H6" s="26">
        <f t="shared" si="2"/>
        <v>0</v>
      </c>
      <c r="I6" s="26">
        <f t="shared" si="3"/>
        <v>0</v>
      </c>
      <c r="L6" s="29"/>
    </row>
    <row r="7" spans="2:12" x14ac:dyDescent="0.25">
      <c r="B7" s="27"/>
      <c r="C7" s="27">
        <f t="shared" si="0"/>
        <v>0</v>
      </c>
      <c r="D7" s="27">
        <f t="shared" si="1"/>
        <v>0</v>
      </c>
      <c r="H7" s="26">
        <f t="shared" si="2"/>
        <v>0</v>
      </c>
      <c r="I7" s="26">
        <f t="shared" si="3"/>
        <v>0</v>
      </c>
      <c r="L7" s="30"/>
    </row>
    <row r="8" spans="2:12" x14ac:dyDescent="0.25">
      <c r="B8" s="27"/>
      <c r="C8" s="27">
        <f t="shared" si="0"/>
        <v>0</v>
      </c>
      <c r="D8" s="27">
        <f t="shared" si="1"/>
        <v>0</v>
      </c>
      <c r="E8" s="26">
        <f>D8+C8</f>
        <v>0</v>
      </c>
      <c r="H8" s="26">
        <f t="shared" si="2"/>
        <v>0</v>
      </c>
      <c r="I8" s="26">
        <f t="shared" si="3"/>
        <v>0</v>
      </c>
      <c r="L8" s="29"/>
    </row>
    <row r="9" spans="2:12" x14ac:dyDescent="0.25">
      <c r="B9" s="27"/>
      <c r="C9" s="27">
        <f t="shared" si="0"/>
        <v>0</v>
      </c>
      <c r="D9" s="27">
        <f t="shared" si="1"/>
        <v>0</v>
      </c>
      <c r="H9" s="26">
        <f t="shared" si="2"/>
        <v>0</v>
      </c>
      <c r="I9" s="26">
        <f t="shared" si="3"/>
        <v>0</v>
      </c>
      <c r="L9" s="29"/>
    </row>
    <row r="10" spans="2:12" x14ac:dyDescent="0.25">
      <c r="B10" s="27"/>
      <c r="C10" s="27">
        <f t="shared" si="0"/>
        <v>0</v>
      </c>
      <c r="D10" s="27">
        <f t="shared" si="1"/>
        <v>0</v>
      </c>
      <c r="H10" s="26">
        <f t="shared" si="2"/>
        <v>0</v>
      </c>
      <c r="I10" s="26">
        <f t="shared" si="3"/>
        <v>0</v>
      </c>
      <c r="L10" s="30"/>
    </row>
    <row r="11" spans="2:12" x14ac:dyDescent="0.25">
      <c r="B11" s="27"/>
      <c r="C11" s="27">
        <f t="shared" si="0"/>
        <v>0</v>
      </c>
      <c r="D11" s="27">
        <f t="shared" si="1"/>
        <v>0</v>
      </c>
      <c r="E11" s="26">
        <f>D11+C11</f>
        <v>0</v>
      </c>
      <c r="H11" s="26">
        <f t="shared" si="2"/>
        <v>0</v>
      </c>
      <c r="I11" s="26">
        <f t="shared" si="3"/>
        <v>0</v>
      </c>
      <c r="L11" s="30"/>
    </row>
    <row r="12" spans="2:12" x14ac:dyDescent="0.25">
      <c r="B12" s="27"/>
      <c r="C12" s="27">
        <f t="shared" si="0"/>
        <v>0</v>
      </c>
      <c r="D12" s="27">
        <f t="shared" si="1"/>
        <v>0</v>
      </c>
      <c r="H12" s="26">
        <f t="shared" si="2"/>
        <v>0</v>
      </c>
      <c r="I12" s="26">
        <f t="shared" si="3"/>
        <v>0</v>
      </c>
      <c r="L12" s="30"/>
    </row>
    <row r="13" spans="2:12" ht="46.5" customHeight="1" x14ac:dyDescent="0.25">
      <c r="I13" s="26">
        <f t="shared" si="3"/>
        <v>0</v>
      </c>
    </row>
    <row r="15" spans="2:12" ht="32.25" customHeight="1" x14ac:dyDescent="0.25">
      <c r="I15" s="41" t="s">
        <v>23</v>
      </c>
      <c r="J15" s="41" t="s">
        <v>24</v>
      </c>
    </row>
    <row r="16" spans="2:12" ht="35.25" customHeight="1" x14ac:dyDescent="0.25">
      <c r="D16" s="29"/>
      <c r="E16" s="28"/>
      <c r="I16" s="41" t="s">
        <v>25</v>
      </c>
      <c r="J16" s="41" t="s">
        <v>26</v>
      </c>
    </row>
    <row r="17" spans="9:10" ht="15" customHeight="1" x14ac:dyDescent="0.25">
      <c r="I17" s="41" t="s">
        <v>27</v>
      </c>
      <c r="J17" s="41" t="s">
        <v>28</v>
      </c>
    </row>
    <row r="18" spans="9:10" ht="15" customHeight="1" x14ac:dyDescent="0.25">
      <c r="I18" s="41" t="s">
        <v>25</v>
      </c>
      <c r="J18" s="41" t="s">
        <v>29</v>
      </c>
    </row>
    <row r="19" spans="9:10" ht="15" customHeight="1" x14ac:dyDescent="0.25">
      <c r="I19" s="41" t="s">
        <v>30</v>
      </c>
      <c r="J19" s="41" t="s">
        <v>31</v>
      </c>
    </row>
    <row r="20" spans="9:10" ht="30" customHeight="1" x14ac:dyDescent="0.25">
      <c r="I20" s="41" t="s">
        <v>32</v>
      </c>
      <c r="J20" s="41" t="s">
        <v>33</v>
      </c>
    </row>
    <row r="21" spans="9:10" ht="15" customHeight="1" x14ac:dyDescent="0.25">
      <c r="I21" s="41" t="s">
        <v>34</v>
      </c>
      <c r="J21" s="41" t="s">
        <v>35</v>
      </c>
    </row>
    <row r="22" spans="9:10" ht="15" customHeight="1" x14ac:dyDescent="0.25">
      <c r="I22" s="41" t="s">
        <v>36</v>
      </c>
      <c r="J22" s="41" t="s">
        <v>35</v>
      </c>
    </row>
    <row r="23" spans="9:10" ht="15" customHeight="1" x14ac:dyDescent="0.25">
      <c r="I23" s="41" t="s">
        <v>37</v>
      </c>
      <c r="J23" s="41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 общ.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2026-06-26T06:12:48Z</dcterms:modified>
</cp:coreProperties>
</file>