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oroncovaED\Desktop\временная рабочая\Закупки\2026\925 Осаго ноябрь-декабрь (ЭМЛО)\"/>
    </mc:Choice>
  </mc:AlternateContent>
  <bookViews>
    <workbookView xWindow="0" yWindow="0" windowWidth="28800" windowHeight="11835"/>
  </bookViews>
  <sheets>
    <sheet name="Лист 1" sheetId="5" r:id="rId1"/>
  </sheets>
  <definedNames>
    <definedName name="_xlnm._FilterDatabase" localSheetId="0" hidden="1">'Лист 1'!$A$9:$M$19</definedName>
  </definedNames>
  <calcPr calcId="152511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5" l="1"/>
  <c r="K10" i="5" s="1"/>
  <c r="J11" i="5"/>
  <c r="K11" i="5" s="1"/>
  <c r="J12" i="5"/>
  <c r="K12" i="5" s="1"/>
  <c r="J13" i="5"/>
  <c r="K13" i="5" s="1"/>
  <c r="J14" i="5"/>
  <c r="K14" i="5" s="1"/>
  <c r="J15" i="5"/>
  <c r="K15" i="5" s="1"/>
  <c r="J16" i="5"/>
  <c r="K16" i="5" s="1"/>
  <c r="J17" i="5"/>
  <c r="K17" i="5" s="1"/>
  <c r="I13" i="5"/>
  <c r="L13" i="5"/>
  <c r="M13" i="5" s="1"/>
  <c r="I14" i="5"/>
  <c r="L14" i="5"/>
  <c r="I15" i="5"/>
  <c r="L15" i="5"/>
  <c r="I16" i="5"/>
  <c r="L16" i="5"/>
  <c r="I17" i="5"/>
  <c r="L17" i="5"/>
  <c r="M17" i="5" s="1"/>
  <c r="I10" i="5"/>
  <c r="I11" i="5"/>
  <c r="I12" i="5"/>
  <c r="L10" i="5"/>
  <c r="L11" i="5"/>
  <c r="L12" i="5"/>
  <c r="M12" i="5" l="1"/>
  <c r="M15" i="5"/>
  <c r="K18" i="5"/>
  <c r="M11" i="5"/>
  <c r="M16" i="5"/>
  <c r="M10" i="5"/>
  <c r="M14" i="5"/>
</calcChain>
</file>

<file path=xl/sharedStrings.xml><?xml version="1.0" encoding="utf-8"?>
<sst xmlns="http://schemas.openxmlformats.org/spreadsheetml/2006/main" count="47" uniqueCount="33">
  <si>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</si>
  <si>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</si>
  <si>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</si>
  <si>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</si>
  <si>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</si>
  <si>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</si>
  <si>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</si>
  <si>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</si>
  <si>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</si>
  <si>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</si>
  <si>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</si>
  <si>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</si>
  <si>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</si>
  <si>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</si>
  <si>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Наименование МИ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</si>
  <si>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</si>
  <si>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</si>
  <si>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>65.12.21.000</t>
  </si>
  <si>
    <t>Оказание услуг по обязательному страхованию гражданской ответственности 
владельцев транспортных средств (ОСАГО)</t>
  </si>
  <si>
    <t>ОСАГО ЛАДА ЛАРГУС O218ТЕ47 Z8XLRGSOMH0000081</t>
  </si>
  <si>
    <t xml:space="preserve">ОСАГО ЛАДА ЛАРГУС А895КЕ147 Z8XLRGSOML0001179 </t>
  </si>
  <si>
    <t xml:space="preserve">ОСАГО ЛАДА ЛАРГУС А260КМ147 Z8XLRGSOML0001278 </t>
  </si>
  <si>
    <t xml:space="preserve">ОСАГО ЛАДА ЛАРГУС А255МК147 Z8XLRGSOML0001275 </t>
  </si>
  <si>
    <t>ОСАГО ЛАДА ЛАРГУС К010УК82 XTARSOYSLH0979405</t>
  </si>
  <si>
    <t xml:space="preserve">ОСАГО УАЗ 3366295 О101ХФ47 XTT396295K1200169 </t>
  </si>
  <si>
    <t xml:space="preserve">ОСАГО ФОРД КОРРАДО В532ОУ47 WFOFXXTTFF7M29046 </t>
  </si>
  <si>
    <t>Исп. Телегин И.А.</t>
  </si>
  <si>
    <t>Усл.ед</t>
  </si>
  <si>
    <t xml:space="preserve"> Вх. 6518 от 08.10.2026 Цена (руб)</t>
  </si>
  <si>
    <t xml:space="preserve"> Вх. 6519 от 08.10.2026 Цена (руб)</t>
  </si>
  <si>
    <t xml:space="preserve"> Вх. 6520 от 08.10.2026 Цена (руб)</t>
  </si>
  <si>
    <t>На основании проведенного анализа рынка и расчетов, НМЦК составляет: 65 650 рублей. 91 копеек.</t>
  </si>
  <si>
    <t xml:space="preserve">ОСАГО ТРАКТОР БЕЛАРУС-82,1 1302ХХ47  Y4R9OOZ0N1124785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</si>
</sst>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6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66" fontId="11" fillId="2" borderId="1" xfId="1" applyNumberFormat="1" applyFont="1" applyFill="1" applyBorder="1" applyAlignment="1">
      <alignment horizontal="center" vertical="top" wrapText="1"/>
    </xf>
    <xf numFmtId="166" fontId="11" fillId="0" borderId="1" xfId="1" applyNumberFormat="1" applyFont="1" applyBorder="1" applyAlignment="1">
      <alignment horizontal="center" vertical="top" wrapText="1"/>
    </xf>
    <xf numFmtId="166" fontId="2" fillId="2" borderId="0" xfId="1" applyNumberFormat="1" applyFont="1" applyFill="1" applyBorder="1" applyAlignment="1">
      <alignment horizontal="center" wrapText="1"/>
    </xf>
    <xf numFmtId="4" fontId="14" fillId="0" borderId="6" xfId="1" applyNumberFormat="1" applyFont="1" applyBorder="1" applyAlignment="1" applyProtection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166" fontId="12" fillId="0" borderId="4" xfId="1" applyNumberFormat="1" applyFont="1" applyFill="1" applyBorder="1" applyAlignment="1" applyProtection="1">
      <alignment horizontal="center" vertical="center" wrapText="1"/>
    </xf>
    <xf numFmtId="166" fontId="9" fillId="0" borderId="4" xfId="1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3" fillId="3" borderId="4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center" vertical="center" wrapText="1"/>
    </xf>
    <xf numFmtId="4" fontId="3" fillId="3" borderId="5" xfId="0" applyNumberFormat="1" applyFont="1" applyFill="1" applyBorder="1" applyAlignment="1">
      <alignment horizontal="center" vertical="center"/>
    </xf>
    <xf numFmtId="4" fontId="3" fillId="3" borderId="4" xfId="0" applyNumberFormat="1" applyFont="1" applyFill="1" applyBorder="1" applyAlignment="1">
      <alignment horizontal="center" vertical="center"/>
    </xf>
    <xf numFmtId="166" fontId="12" fillId="3" borderId="4" xfId="1" applyNumberFormat="1" applyFont="1" applyFill="1" applyBorder="1" applyAlignment="1" applyProtection="1">
      <alignment horizontal="center" vertical="center" wrapText="1"/>
    </xf>
    <xf numFmtId="166" fontId="9" fillId="3" borderId="4" xfId="1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14" fontId="0" fillId="0" borderId="0" xfId="0" applyNumberFormat="1" applyAlignment="1">
      <alignment horizontal="center" wrapText="1"/>
    </xf>
    <xf numFmtId="0" fontId="11" fillId="0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3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8</xdr:row>
      <xdr:rowOff>387749</xdr:rowOff>
    </xdr:from>
    <xdr:to>
      <xdr:col>12</xdr:col>
      <xdr:colOff>44451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8</xdr:row>
      <xdr:rowOff>409575</xdr:rowOff>
    </xdr:from>
    <xdr:to>
      <xdr:col>12</xdr:col>
      <xdr:colOff>447675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95250</xdr:rowOff>
    </xdr:from>
    <xdr:to>
      <xdr:col>1</xdr:col>
      <xdr:colOff>1229751</xdr:colOff>
      <xdr:row>7</xdr:row>
      <xdr:rowOff>441124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8</xdr:row>
      <xdr:rowOff>323850</xdr:rowOff>
    </xdr:from>
    <xdr:to>
      <xdr:col>10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topLeftCell="A7" zoomScaleNormal="100" workbookViewId="0">
      <selection activeCell="Q10" sqref="Q10"/>
    </sheetView>
  </sheetViews>
  <sheetFormatPr defaultRowHeight="15" x14ac:dyDescent="0.25"/>
  <cols>
    <col min="1" max="1" width="5.140625" style="1" customWidth="1"/>
    <col min="2" max="2" width="23.42578125" style="1" customWidth="1"/>
    <col min="3" max="3" width="10.85546875" style="5" customWidth="1"/>
    <col min="4" max="4" width="7.85546875" style="5" customWidth="1"/>
    <col min="5" max="5" width="5.8554687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3" ht="35.25" customHeight="1" x14ac:dyDescent="0.3">
      <c r="A1" s="37" t="s">
        <v>11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28.5" customHeight="1" x14ac:dyDescent="0.2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ht="21.75" customHeight="1" x14ac:dyDescent="0.25">
      <c r="A3" s="38" t="s">
        <v>7</v>
      </c>
      <c r="B3" s="39"/>
      <c r="C3" s="40" t="s">
        <v>15</v>
      </c>
      <c r="D3" s="41"/>
      <c r="E3" s="41"/>
      <c r="F3" s="41"/>
      <c r="G3" s="41"/>
      <c r="H3" s="41"/>
      <c r="I3" s="41"/>
      <c r="J3" s="41"/>
      <c r="K3" s="41"/>
      <c r="L3" s="41"/>
      <c r="M3" s="41"/>
    </row>
    <row r="4" spans="1:13" ht="50.25" customHeight="1" x14ac:dyDescent="0.25">
      <c r="A4" s="38" t="s">
        <v>12</v>
      </c>
      <c r="B4" s="39"/>
      <c r="C4" s="42" t="s">
        <v>16</v>
      </c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9" customHeight="1" x14ac:dyDescent="0.25"/>
    <row r="6" spans="1:13" ht="14.25" customHeight="1" x14ac:dyDescent="0.25">
      <c r="A6" s="44" t="s">
        <v>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3" ht="21.75" customHeight="1" x14ac:dyDescent="0.25">
      <c r="A7" s="36" t="s">
        <v>10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3" ht="42" customHeight="1" x14ac:dyDescent="0.25">
      <c r="C8" s="9"/>
      <c r="D8" s="9"/>
      <c r="E8" s="9"/>
      <c r="K8" s="9"/>
      <c r="L8" s="9"/>
    </row>
    <row r="9" spans="1:13" s="6" customFormat="1" ht="69.75" customHeight="1" x14ac:dyDescent="0.25">
      <c r="A9" s="11" t="s">
        <v>0</v>
      </c>
      <c r="B9" s="10" t="s">
        <v>14</v>
      </c>
      <c r="C9" s="11" t="s">
        <v>1</v>
      </c>
      <c r="D9" s="11" t="s">
        <v>2</v>
      </c>
      <c r="E9" s="11" t="s">
        <v>3</v>
      </c>
      <c r="F9" s="33" t="s">
        <v>28</v>
      </c>
      <c r="G9" s="33" t="s">
        <v>29</v>
      </c>
      <c r="H9" s="33" t="s">
        <v>30</v>
      </c>
      <c r="I9" s="12" t="s">
        <v>4</v>
      </c>
      <c r="J9" s="12" t="s">
        <v>13</v>
      </c>
      <c r="K9" s="13" t="s">
        <v>8</v>
      </c>
      <c r="L9" s="13" t="s">
        <v>5</v>
      </c>
      <c r="M9" s="12" t="s">
        <v>6</v>
      </c>
    </row>
    <row r="10" spans="1:13" s="18" customFormat="1" ht="36" x14ac:dyDescent="0.25">
      <c r="A10" s="19">
        <v>1</v>
      </c>
      <c r="B10" s="23" t="s">
        <v>32</v>
      </c>
      <c r="C10" s="20" t="s">
        <v>17</v>
      </c>
      <c r="D10" s="20" t="s">
        <v>27</v>
      </c>
      <c r="E10" s="20">
        <v>1</v>
      </c>
      <c r="F10" s="17">
        <v>3408.36</v>
      </c>
      <c r="G10" s="16">
        <v>4282.66</v>
      </c>
      <c r="H10" s="16">
        <v>3408.36</v>
      </c>
      <c r="I10" s="21">
        <f t="shared" ref="I10:I12" si="0">(F10+G10+H10)/3</f>
        <v>3699.79</v>
      </c>
      <c r="J10" s="21">
        <f t="shared" ref="J10:J11" si="1">F10*1</f>
        <v>3408.36</v>
      </c>
      <c r="K10" s="21">
        <f t="shared" ref="K10:K12" si="2">J10*E10</f>
        <v>3408.36</v>
      </c>
      <c r="L10" s="22">
        <f t="shared" ref="L10:L12" si="3">STDEV(F10:H10)</f>
        <v>504.78</v>
      </c>
      <c r="M10" s="22">
        <f t="shared" ref="M10:M12" si="4">L10/I10*100</f>
        <v>13.64</v>
      </c>
    </row>
    <row r="11" spans="1:13" s="18" customFormat="1" ht="36" x14ac:dyDescent="0.25">
      <c r="A11" s="19">
        <v>2</v>
      </c>
      <c r="B11" s="23" t="s">
        <v>25</v>
      </c>
      <c r="C11" s="20" t="s">
        <v>17</v>
      </c>
      <c r="D11" s="20" t="s">
        <v>27</v>
      </c>
      <c r="E11" s="20">
        <v>1</v>
      </c>
      <c r="F11" s="17">
        <v>9575.7800000000007</v>
      </c>
      <c r="G11" s="16">
        <v>10711.46</v>
      </c>
      <c r="H11" s="16">
        <v>12311.71</v>
      </c>
      <c r="I11" s="21">
        <f t="shared" si="0"/>
        <v>10866.32</v>
      </c>
      <c r="J11" s="21">
        <f t="shared" si="1"/>
        <v>9575.7800000000007</v>
      </c>
      <c r="K11" s="21">
        <f t="shared" si="2"/>
        <v>9575.7800000000007</v>
      </c>
      <c r="L11" s="22">
        <f t="shared" si="3"/>
        <v>1374.52</v>
      </c>
      <c r="M11" s="22">
        <f t="shared" si="4"/>
        <v>12.65</v>
      </c>
    </row>
    <row r="12" spans="1:13" s="18" customFormat="1" ht="36" x14ac:dyDescent="0.25">
      <c r="A12" s="19">
        <v>3</v>
      </c>
      <c r="B12" s="25" t="s">
        <v>19</v>
      </c>
      <c r="C12" s="26" t="s">
        <v>17</v>
      </c>
      <c r="D12" s="26" t="s">
        <v>27</v>
      </c>
      <c r="E12" s="26">
        <v>1</v>
      </c>
      <c r="F12" s="27">
        <v>7523.82</v>
      </c>
      <c r="G12" s="28">
        <v>8416.15</v>
      </c>
      <c r="H12" s="28">
        <v>9901.35</v>
      </c>
      <c r="I12" s="29">
        <f t="shared" si="0"/>
        <v>8613.77</v>
      </c>
      <c r="J12" s="29">
        <f>F12*1</f>
        <v>7523.82</v>
      </c>
      <c r="K12" s="29">
        <f t="shared" si="2"/>
        <v>7523.82</v>
      </c>
      <c r="L12" s="30">
        <f t="shared" si="3"/>
        <v>1201.02</v>
      </c>
      <c r="M12" s="30">
        <f t="shared" si="4"/>
        <v>13.94</v>
      </c>
    </row>
    <row r="13" spans="1:13" s="18" customFormat="1" ht="36" x14ac:dyDescent="0.25">
      <c r="A13" s="19">
        <v>4</v>
      </c>
      <c r="B13" s="23" t="s">
        <v>20</v>
      </c>
      <c r="C13" s="20" t="s">
        <v>17</v>
      </c>
      <c r="D13" s="20" t="s">
        <v>27</v>
      </c>
      <c r="E13" s="20">
        <v>1</v>
      </c>
      <c r="F13" s="17">
        <v>10943.74</v>
      </c>
      <c r="G13" s="16">
        <v>11558.43</v>
      </c>
      <c r="H13" s="16">
        <v>12801.48</v>
      </c>
      <c r="I13" s="21">
        <f t="shared" ref="I13:I17" si="5">(F13+G13+H13)/3</f>
        <v>11767.88</v>
      </c>
      <c r="J13" s="21">
        <f t="shared" ref="J13:J17" si="6">F13*1</f>
        <v>10943.74</v>
      </c>
      <c r="K13" s="21">
        <f t="shared" ref="K13:K17" si="7">J13*E13</f>
        <v>10943.74</v>
      </c>
      <c r="L13" s="22">
        <f t="shared" ref="L13:L17" si="8">STDEV(F13:H13)</f>
        <v>946.42</v>
      </c>
      <c r="M13" s="22">
        <f t="shared" ref="M13:M17" si="9">L13/I13*100</f>
        <v>8.0399999999999991</v>
      </c>
    </row>
    <row r="14" spans="1:13" s="18" customFormat="1" ht="36" x14ac:dyDescent="0.25">
      <c r="A14" s="19">
        <v>5</v>
      </c>
      <c r="B14" s="23" t="s">
        <v>24</v>
      </c>
      <c r="C14" s="20" t="s">
        <v>17</v>
      </c>
      <c r="D14" s="20" t="s">
        <v>27</v>
      </c>
      <c r="E14" s="20">
        <v>1</v>
      </c>
      <c r="F14" s="17">
        <v>9575.7800000000007</v>
      </c>
      <c r="G14" s="16">
        <v>10558.44</v>
      </c>
      <c r="H14" s="16">
        <v>12311.71</v>
      </c>
      <c r="I14" s="21">
        <f t="shared" si="5"/>
        <v>10815.31</v>
      </c>
      <c r="J14" s="21">
        <f t="shared" si="6"/>
        <v>9575.7800000000007</v>
      </c>
      <c r="K14" s="21">
        <f t="shared" si="7"/>
        <v>9575.7800000000007</v>
      </c>
      <c r="L14" s="22">
        <f t="shared" si="8"/>
        <v>1385.93</v>
      </c>
      <c r="M14" s="22">
        <f t="shared" si="9"/>
        <v>12.81</v>
      </c>
    </row>
    <row r="15" spans="1:13" s="18" customFormat="1" ht="36" x14ac:dyDescent="0.25">
      <c r="A15" s="19">
        <v>6</v>
      </c>
      <c r="B15" s="23" t="s">
        <v>22</v>
      </c>
      <c r="C15" s="20" t="s">
        <v>17</v>
      </c>
      <c r="D15" s="20" t="s">
        <v>27</v>
      </c>
      <c r="E15" s="20">
        <v>1</v>
      </c>
      <c r="F15" s="17">
        <v>8207.81</v>
      </c>
      <c r="G15" s="16">
        <v>10558.44</v>
      </c>
      <c r="H15" s="16">
        <v>10801.35</v>
      </c>
      <c r="I15" s="21">
        <f t="shared" si="5"/>
        <v>9855.8700000000008</v>
      </c>
      <c r="J15" s="21">
        <f t="shared" si="6"/>
        <v>8207.81</v>
      </c>
      <c r="K15" s="21">
        <f t="shared" si="7"/>
        <v>8207.81</v>
      </c>
      <c r="L15" s="22">
        <f t="shared" si="8"/>
        <v>1432.42</v>
      </c>
      <c r="M15" s="22">
        <f t="shared" si="9"/>
        <v>14.53</v>
      </c>
    </row>
    <row r="16" spans="1:13" s="18" customFormat="1" ht="36" x14ac:dyDescent="0.25">
      <c r="A16" s="19">
        <v>7</v>
      </c>
      <c r="B16" s="23" t="s">
        <v>21</v>
      </c>
      <c r="C16" s="20" t="s">
        <v>17</v>
      </c>
      <c r="D16" s="20" t="s">
        <v>27</v>
      </c>
      <c r="E16" s="20">
        <v>1</v>
      </c>
      <c r="F16" s="17">
        <v>8207.81</v>
      </c>
      <c r="G16" s="16">
        <v>10558.44</v>
      </c>
      <c r="H16" s="16">
        <v>10801.35</v>
      </c>
      <c r="I16" s="21">
        <f t="shared" si="5"/>
        <v>9855.8700000000008</v>
      </c>
      <c r="J16" s="21">
        <f t="shared" si="6"/>
        <v>8207.81</v>
      </c>
      <c r="K16" s="21">
        <f t="shared" si="7"/>
        <v>8207.81</v>
      </c>
      <c r="L16" s="22">
        <f t="shared" si="8"/>
        <v>1432.42</v>
      </c>
      <c r="M16" s="22">
        <f t="shared" si="9"/>
        <v>14.53</v>
      </c>
    </row>
    <row r="17" spans="1:14" s="18" customFormat="1" ht="36" x14ac:dyDescent="0.25">
      <c r="A17" s="19">
        <v>8</v>
      </c>
      <c r="B17" s="23" t="s">
        <v>23</v>
      </c>
      <c r="C17" s="20" t="s">
        <v>17</v>
      </c>
      <c r="D17" s="20" t="s">
        <v>27</v>
      </c>
      <c r="E17" s="20">
        <v>1</v>
      </c>
      <c r="F17" s="17">
        <v>8207.81</v>
      </c>
      <c r="G17" s="16">
        <v>10558.44</v>
      </c>
      <c r="H17" s="16">
        <v>10801.35</v>
      </c>
      <c r="I17" s="21">
        <f t="shared" si="5"/>
        <v>9855.8700000000008</v>
      </c>
      <c r="J17" s="21">
        <f t="shared" si="6"/>
        <v>8207.81</v>
      </c>
      <c r="K17" s="21">
        <f t="shared" si="7"/>
        <v>8207.81</v>
      </c>
      <c r="L17" s="22">
        <f t="shared" si="8"/>
        <v>1432.42</v>
      </c>
      <c r="M17" s="22">
        <f t="shared" si="9"/>
        <v>14.53</v>
      </c>
    </row>
    <row r="18" spans="1:14" x14ac:dyDescent="0.25">
      <c r="A18" s="2"/>
      <c r="B18" s="2"/>
      <c r="C18" s="4"/>
      <c r="D18" s="4"/>
      <c r="E18" s="4"/>
      <c r="F18" s="14"/>
      <c r="G18" s="14"/>
      <c r="H18" s="14"/>
      <c r="I18" s="14"/>
      <c r="J18" s="14"/>
      <c r="K18" s="15">
        <f>SUM(K10:K17)</f>
        <v>65650.91</v>
      </c>
      <c r="L18" s="3"/>
      <c r="M18" s="7"/>
      <c r="N18" s="31"/>
    </row>
    <row r="19" spans="1:14" x14ac:dyDescent="0.25">
      <c r="A19" s="34" t="s">
        <v>31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1" spans="1:14" x14ac:dyDescent="0.25">
      <c r="B21" s="24"/>
      <c r="C21" s="9"/>
      <c r="D21" s="9"/>
      <c r="E21" s="9"/>
      <c r="K21" s="9"/>
      <c r="L21" s="9"/>
    </row>
    <row r="22" spans="1:14" x14ac:dyDescent="0.25">
      <c r="B22" s="24"/>
      <c r="C22" s="9"/>
      <c r="D22" s="9"/>
      <c r="E22" s="9"/>
      <c r="K22" s="9"/>
      <c r="L22" s="9"/>
    </row>
    <row r="23" spans="1:14" x14ac:dyDescent="0.25">
      <c r="B23" s="24" t="s">
        <v>26</v>
      </c>
      <c r="C23" s="32">
        <v>46303</v>
      </c>
      <c r="D23" s="9"/>
      <c r="E23" s="9"/>
      <c r="K23" s="9"/>
      <c r="L23" s="9"/>
    </row>
  </sheetData>
  <autoFilter ref="A9:M19"/>
  <mergeCells count="9">
    <mergeCell ref="A19:M19"/>
    <mergeCell ref="A2:M2"/>
    <mergeCell ref="A7:M7"/>
    <mergeCell ref="A1:M1"/>
    <mergeCell ref="A3:B3"/>
    <mergeCell ref="A4:B4"/>
    <mergeCell ref="C3:M3"/>
    <mergeCell ref="C4:M4"/>
    <mergeCell ref="A6:M6"/>
  </mergeCells>
  <pageMargins left="0.31496062992125984" right="0.31496062992125984" top="0.35433070866141736" bottom="0.35433070866141736" header="0.31496062992125984" footer="0.31496062992125984"/>
  <pageSetup paperSize="9" scale="98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Воронцова Елизавета Дмитриевна</cp:lastModifiedBy>
  <cp:lastPrinted>2026-10-12T08:33:24Z</cp:lastPrinted>
  <dcterms:created xsi:type="dcterms:W3CDTF">2006-09-16T00:00:00Z</dcterms:created>
  <dcterms:modified xsi:type="dcterms:W3CDTF">2026-10-28T12:02:03Z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