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B0AA18C0-5EAA-4394-B11B-5E5DE11CD797}" xr6:coauthVersionLast="47" xr6:coauthVersionMax="47" xr10:uidLastSave="{00000000-0000-0000-0000-000000000000}"/>
  <bookViews>
    <workbookView xWindow="-108" yWindow="-108" windowWidth="23256" windowHeight="1416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H8" i="6" l="1"/>
  <c r="K8" i="6" s="1"/>
  <c r="I7" i="6"/>
  <c r="H7" i="6"/>
  <c r="K7" i="6" s="1"/>
  <c r="I15" i="6"/>
  <c r="H15" i="6"/>
  <c r="I14" i="6"/>
  <c r="H14" i="6"/>
  <c r="K14" i="6" s="1"/>
  <c r="I13" i="6"/>
  <c r="H13" i="6"/>
  <c r="K13" i="6" s="1"/>
  <c r="I12" i="6"/>
  <c r="H12" i="6"/>
  <c r="I11" i="6"/>
  <c r="H11" i="6"/>
  <c r="K11" i="6" s="1"/>
  <c r="I10" i="6"/>
  <c r="H10" i="6"/>
  <c r="I9" i="6"/>
  <c r="H9" i="6"/>
  <c r="I8" i="6"/>
  <c r="J7" i="6" l="1"/>
  <c r="J14" i="6"/>
  <c r="J11" i="6"/>
  <c r="J15" i="6"/>
  <c r="J9" i="6"/>
  <c r="J13" i="6"/>
  <c r="J8" i="6"/>
  <c r="J12" i="6"/>
  <c r="J10" i="6"/>
  <c r="K16" i="6"/>
</calcChain>
</file>

<file path=xl/sharedStrings.xml><?xml version="1.0" encoding="utf-8"?>
<sst xmlns="http://schemas.openxmlformats.org/spreadsheetml/2006/main" count="37" uniqueCount="30">
  <si>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</si>
  <si>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</si>
  <si>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</si>
  <si>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</si>
  <si>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Коммерческие предложения (руб.)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</si>
  <si>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</si>
  <si>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</si>
  <si>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</si>
  <si>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</si>
  <si>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Наименование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</si>
  <si>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</si>
  <si>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</si>
  <si>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*Валюта, используемая для формирования начально-максимальной цены контракта и расчетов с поставщиком: Российский рубль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</si>
  <si>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</t>
  </si>
  <si>
    <t>Начальник сектора по общим вопросам                                                                                            С.А. Яковенко</t>
  </si>
  <si>
    <t>шт</t>
  </si>
  <si>
    <t xml:space="preserve">Обоснование начальной (максимальной) цены контракта (Н(М)ЦК)  канцелярия  для нужд Новосветского территориального управления
</t>
  </si>
  <si>
    <t>Коммерческое предложение №23788393 от 02.11.2026</t>
  </si>
  <si>
    <t>Коммерческое предложение   №115 от 02.11.2025</t>
  </si>
  <si>
    <t>Коммерческое предложение №б/н от 02.11.2026</t>
  </si>
  <si>
    <t>Бумага для цв.лазер.печ. Cartblank Digi
(А4, 200 г/кв.м, 200 л) Спб</t>
  </si>
  <si>
    <t>Конверт белый E65с трип 110х220 80г
80 гр 100шт/уп 10уп/кор</t>
  </si>
  <si>
    <t>упак</t>
  </si>
  <si>
    <t>Папка архивная картон/бумвинил
ATTACHE 120мм 4 завязки</t>
  </si>
  <si>
    <t>Папка с завязками Дело с
расширением до 40мм 380г/м2 немел
10 шт/уп</t>
  </si>
  <si>
    <t>Папка-регистратор 75мм, черный,
ПБП1, карм.кор</t>
  </si>
  <si>
    <t>Папка уголок E-310 180мкр
жест.пластик А4 синяя прозр.Россия
10шт/уп</t>
  </si>
  <si>
    <t>Скоросшиватель картон. ДЕЛО 440г/м2
мелованн 20шт/уп</t>
  </si>
  <si>
    <t>Скоросшиватель пластиковый 
А4 синий 1810</t>
  </si>
  <si>
    <t>Бумага  ДОКУМЕНТ Standard
(А4, марка С, 80 г/кв.м, 500 л) СПб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</si>
</sst>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" fillId="0" borderId="0"/>
    <xf numFmtId="0" fontId="10" fillId="0" borderId="0"/>
    <xf numFmtId="0" fontId="11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2" fontId="9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/>
    </xf>
    <xf numFmtId="1" fontId="9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</cellXfs>
  <cellStyles count="5">
    <cellStyle name="Обычный" xfId="0" builtinId="0"/>
    <cellStyle name="Обычный 13" xfId="4" xr:uid="{00000000-0005-0000-0000-000001000000}"/>
    <cellStyle name="Обычный 3" xfId="1" xr:uid="{00000000-0005-0000-0000-000002000000}"/>
    <cellStyle name="Обычный 5" xfId="3" xr:uid="{00000000-0005-0000-0000-000003000000}"/>
    <cellStyle name="Обычный 6 3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4</xdr:row>
      <xdr:rowOff>952500</xdr:rowOff>
    </xdr:from>
    <xdr:to>
      <xdr:col>10</xdr:col>
      <xdr:colOff>0</xdr:colOff>
      <xdr:row>4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2550" y="3590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4</xdr:row>
      <xdr:rowOff>923925</xdr:rowOff>
    </xdr:from>
    <xdr:to>
      <xdr:col>8</xdr:col>
      <xdr:colOff>1028700</xdr:colOff>
      <xdr:row>4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4</xdr:row>
      <xdr:rowOff>1600200</xdr:rowOff>
    </xdr:from>
    <xdr:to>
      <xdr:col>10</xdr:col>
      <xdr:colOff>1543050</xdr:colOff>
      <xdr:row>4</xdr:row>
      <xdr:rowOff>1962150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0" y="4238625"/>
          <a:ext cx="1524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4</xdr:row>
      <xdr:rowOff>1400175</xdr:rowOff>
    </xdr:from>
    <xdr:to>
      <xdr:col>10</xdr:col>
      <xdr:colOff>438150</xdr:colOff>
      <xdr:row>4</xdr:row>
      <xdr:rowOff>1628775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2225" y="4038600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topLeftCell="A4" zoomScale="70" zoomScaleNormal="70" workbookViewId="0">
      <selection activeCell="O16" sqref="O16"/>
    </sheetView>
  </sheetViews>
  <sheetFormatPr defaultColWidth="9.109375" defaultRowHeight="13.2" x14ac:dyDescent="0.25"/>
  <cols>
    <col min="1" max="1" width="6.6640625" style="8" customWidth="1"/>
    <col min="2" max="2" width="59.5546875" style="5" customWidth="1"/>
    <col min="3" max="3" width="8" style="5" customWidth="1"/>
    <col min="4" max="4" width="6.88671875" style="1" customWidth="1"/>
    <col min="5" max="7" width="18.6640625" style="1" customWidth="1"/>
    <col min="8" max="8" width="15.5546875" style="1" customWidth="1"/>
    <col min="9" max="9" width="15" style="1" customWidth="1"/>
    <col min="10" max="10" width="13.5546875" style="1" customWidth="1"/>
    <col min="11" max="11" width="30.44140625" style="1" customWidth="1"/>
    <col min="12" max="12" width="5.5546875" style="1" customWidth="1"/>
    <col min="13" max="14" width="9.109375" style="1" customWidth="1"/>
    <col min="15" max="16384" width="9.109375" style="1"/>
  </cols>
  <sheetData>
    <row r="1" spans="1:13" ht="43.5" customHeight="1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3" ht="55.5" customHeight="1" x14ac:dyDescent="0.25">
      <c r="A2" s="14"/>
      <c r="B2" s="31" t="s">
        <v>13</v>
      </c>
      <c r="C2" s="31"/>
      <c r="D2" s="31"/>
      <c r="E2" s="31"/>
      <c r="F2" s="31"/>
      <c r="G2" s="31"/>
      <c r="H2" s="31"/>
      <c r="I2" s="31"/>
      <c r="J2" s="31"/>
      <c r="K2" s="31"/>
    </row>
    <row r="3" spans="1:13" ht="21.7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42.6" customHeight="1" x14ac:dyDescent="0.25">
      <c r="A4" s="32" t="s">
        <v>7</v>
      </c>
      <c r="B4" s="33" t="s">
        <v>9</v>
      </c>
      <c r="C4" s="33" t="s">
        <v>8</v>
      </c>
      <c r="D4" s="33" t="s">
        <v>0</v>
      </c>
      <c r="E4" s="33" t="s">
        <v>4</v>
      </c>
      <c r="F4" s="33"/>
      <c r="G4" s="33"/>
      <c r="H4" s="34" t="s">
        <v>10</v>
      </c>
      <c r="I4" s="34"/>
      <c r="J4" s="34"/>
      <c r="K4" s="18" t="s">
        <v>11</v>
      </c>
    </row>
    <row r="5" spans="1:13" ht="156" customHeight="1" x14ac:dyDescent="0.25">
      <c r="A5" s="32"/>
      <c r="B5" s="33"/>
      <c r="C5" s="33"/>
      <c r="D5" s="33"/>
      <c r="E5" s="20" t="s">
        <v>17</v>
      </c>
      <c r="F5" s="18" t="s">
        <v>18</v>
      </c>
      <c r="G5" s="18" t="s">
        <v>19</v>
      </c>
      <c r="H5" s="18" t="s">
        <v>1</v>
      </c>
      <c r="I5" s="18" t="s">
        <v>2</v>
      </c>
      <c r="J5" s="18" t="s">
        <v>3</v>
      </c>
      <c r="K5" s="18" t="s">
        <v>5</v>
      </c>
    </row>
    <row r="6" spans="1:13" s="2" customFormat="1" x14ac:dyDescent="0.3">
      <c r="A6" s="9">
        <v>1</v>
      </c>
      <c r="B6" s="4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2">
        <v>11</v>
      </c>
    </row>
    <row r="7" spans="1:13" s="2" customFormat="1" ht="63.75" customHeight="1" x14ac:dyDescent="0.3">
      <c r="A7" s="10">
        <v>1</v>
      </c>
      <c r="B7" s="19" t="s">
        <v>20</v>
      </c>
      <c r="C7" s="7" t="s">
        <v>15</v>
      </c>
      <c r="D7" s="10">
        <v>1</v>
      </c>
      <c r="E7" s="15">
        <v>808.17</v>
      </c>
      <c r="F7" s="22">
        <v>816.25</v>
      </c>
      <c r="G7" s="22">
        <v>856.66</v>
      </c>
      <c r="H7" s="16">
        <f>AVERAGE(E7:G7)</f>
        <v>827.02666666666664</v>
      </c>
      <c r="I7" s="17">
        <f>STDEV(E7:G7)</f>
        <v>25.979269299449768</v>
      </c>
      <c r="J7" s="17">
        <f>I7/H7*100</f>
        <v>3.1412855650905778</v>
      </c>
      <c r="K7" s="23">
        <f t="shared" ref="K7:K15" si="0">H7*D7</f>
        <v>827.02666666666664</v>
      </c>
      <c r="M7" s="11"/>
    </row>
    <row r="8" spans="1:13" s="2" customFormat="1" ht="31.2" x14ac:dyDescent="0.3">
      <c r="A8" s="10">
        <v>2</v>
      </c>
      <c r="B8" s="19" t="s">
        <v>29</v>
      </c>
      <c r="C8" s="7" t="s">
        <v>15</v>
      </c>
      <c r="D8" s="10">
        <v>20</v>
      </c>
      <c r="E8" s="15">
        <v>398.92</v>
      </c>
      <c r="F8" s="22">
        <v>402.91</v>
      </c>
      <c r="G8" s="22">
        <v>422.86</v>
      </c>
      <c r="H8" s="16">
        <f>AVERAGE(E8:G8)</f>
        <v>408.23</v>
      </c>
      <c r="I8" s="17">
        <f t="shared" ref="I8:I15" si="1">STDEV(E8:G8)</f>
        <v>12.826055512120627</v>
      </c>
      <c r="J8" s="17">
        <f t="shared" ref="J8:J15" si="2">I8/H8*100</f>
        <v>3.1418699047401284</v>
      </c>
      <c r="K8" s="23">
        <f>H8*D8</f>
        <v>8164.6</v>
      </c>
      <c r="M8" s="11"/>
    </row>
    <row r="9" spans="1:13" s="2" customFormat="1" ht="48.75" customHeight="1" x14ac:dyDescent="0.3">
      <c r="A9" s="10">
        <v>3</v>
      </c>
      <c r="B9" s="19" t="s">
        <v>21</v>
      </c>
      <c r="C9" s="7" t="s">
        <v>22</v>
      </c>
      <c r="D9" s="10">
        <v>3</v>
      </c>
      <c r="E9" s="15">
        <v>348.6</v>
      </c>
      <c r="F9" s="22">
        <v>352.09</v>
      </c>
      <c r="G9" s="22">
        <v>369.52100000000002</v>
      </c>
      <c r="H9" s="16">
        <f t="shared" ref="H9:H10" si="3">AVERAGE(E9:G9)</f>
        <v>356.73700000000002</v>
      </c>
      <c r="I9" s="17">
        <f t="shared" si="1"/>
        <v>11.207944369954738</v>
      </c>
      <c r="J9" s="17">
        <f t="shared" si="2"/>
        <v>3.141794759151626</v>
      </c>
      <c r="K9" s="23">
        <v>1070.22</v>
      </c>
      <c r="M9" s="11"/>
    </row>
    <row r="10" spans="1:13" s="2" customFormat="1" ht="36" customHeight="1" x14ac:dyDescent="0.3">
      <c r="A10" s="10">
        <v>4</v>
      </c>
      <c r="B10" s="19" t="s">
        <v>23</v>
      </c>
      <c r="C10" s="7" t="s">
        <v>15</v>
      </c>
      <c r="D10" s="10">
        <v>5</v>
      </c>
      <c r="E10" s="15">
        <v>257.07</v>
      </c>
      <c r="F10" s="22">
        <v>259.64</v>
      </c>
      <c r="G10" s="22">
        <v>272.49</v>
      </c>
      <c r="H10" s="16">
        <f t="shared" si="3"/>
        <v>263.06666666666666</v>
      </c>
      <c r="I10" s="17">
        <f t="shared" si="1"/>
        <v>8.2613941519173082</v>
      </c>
      <c r="J10" s="17">
        <f t="shared" si="2"/>
        <v>3.1404184561267012</v>
      </c>
      <c r="K10" s="23">
        <v>1315.35</v>
      </c>
      <c r="M10" s="11"/>
    </row>
    <row r="11" spans="1:13" s="2" customFormat="1" ht="63.75" customHeight="1" x14ac:dyDescent="0.3">
      <c r="A11" s="10">
        <v>5</v>
      </c>
      <c r="B11" s="19" t="s">
        <v>24</v>
      </c>
      <c r="C11" s="7" t="s">
        <v>22</v>
      </c>
      <c r="D11" s="10">
        <v>2</v>
      </c>
      <c r="E11" s="15">
        <v>504</v>
      </c>
      <c r="F11" s="22">
        <v>509.04</v>
      </c>
      <c r="G11" s="22">
        <v>534.24</v>
      </c>
      <c r="H11" s="16">
        <f>AVERAGE(E11:G11)</f>
        <v>515.76</v>
      </c>
      <c r="I11" s="17">
        <f t="shared" si="1"/>
        <v>16.201333278468166</v>
      </c>
      <c r="J11" s="17">
        <f t="shared" si="2"/>
        <v>3.1412543195416793</v>
      </c>
      <c r="K11" s="23">
        <f t="shared" si="0"/>
        <v>1031.52</v>
      </c>
      <c r="M11" s="11"/>
    </row>
    <row r="12" spans="1:13" s="2" customFormat="1" ht="36.75" customHeight="1" x14ac:dyDescent="0.3">
      <c r="A12" s="10">
        <v>6</v>
      </c>
      <c r="B12" s="19" t="s">
        <v>25</v>
      </c>
      <c r="C12" s="7" t="s">
        <v>15</v>
      </c>
      <c r="D12" s="10">
        <v>6</v>
      </c>
      <c r="E12" s="15">
        <v>321.57</v>
      </c>
      <c r="F12" s="22">
        <v>324.79000000000002</v>
      </c>
      <c r="G12" s="22">
        <v>340.86</v>
      </c>
      <c r="H12" s="16">
        <f t="shared" ref="H12:H14" si="4">AVERAGE(E12:G12)</f>
        <v>329.07333333333332</v>
      </c>
      <c r="I12" s="17">
        <f t="shared" si="1"/>
        <v>10.333742465018831</v>
      </c>
      <c r="J12" s="17">
        <f t="shared" si="2"/>
        <v>3.1402552009740985</v>
      </c>
      <c r="K12" s="23">
        <v>1974.42</v>
      </c>
      <c r="M12" s="11"/>
    </row>
    <row r="13" spans="1:13" s="2" customFormat="1" ht="48.75" customHeight="1" x14ac:dyDescent="0.3">
      <c r="A13" s="10">
        <v>7</v>
      </c>
      <c r="B13" s="19" t="s">
        <v>26</v>
      </c>
      <c r="C13" s="7" t="s">
        <v>22</v>
      </c>
      <c r="D13" s="10">
        <v>1</v>
      </c>
      <c r="E13" s="15">
        <v>411.6</v>
      </c>
      <c r="F13" s="22">
        <v>415.72</v>
      </c>
      <c r="G13" s="22">
        <v>436.3</v>
      </c>
      <c r="H13" s="16">
        <f t="shared" si="4"/>
        <v>421.20666666666671</v>
      </c>
      <c r="I13" s="17">
        <f t="shared" si="1"/>
        <v>13.232540698344106</v>
      </c>
      <c r="J13" s="17">
        <f t="shared" si="2"/>
        <v>3.1415791214947779</v>
      </c>
      <c r="K13" s="23">
        <f t="shared" si="0"/>
        <v>421.20666666666671</v>
      </c>
      <c r="M13" s="11"/>
    </row>
    <row r="14" spans="1:13" s="2" customFormat="1" ht="31.2" x14ac:dyDescent="0.3">
      <c r="A14" s="10">
        <v>8</v>
      </c>
      <c r="B14" s="19" t="s">
        <v>27</v>
      </c>
      <c r="C14" s="7" t="s">
        <v>22</v>
      </c>
      <c r="D14" s="10">
        <v>1</v>
      </c>
      <c r="E14" s="15">
        <v>560.28</v>
      </c>
      <c r="F14" s="22">
        <v>565.88</v>
      </c>
      <c r="G14" s="22">
        <v>593.9</v>
      </c>
      <c r="H14" s="16">
        <f t="shared" si="4"/>
        <v>573.35333333333335</v>
      </c>
      <c r="I14" s="17">
        <f t="shared" si="1"/>
        <v>18.012887978703841</v>
      </c>
      <c r="J14" s="17">
        <f t="shared" si="2"/>
        <v>3.1416731937322839</v>
      </c>
      <c r="K14" s="23">
        <f t="shared" si="0"/>
        <v>573.35333333333335</v>
      </c>
      <c r="M14" s="11"/>
    </row>
    <row r="15" spans="1:13" s="2" customFormat="1" ht="63.75" customHeight="1" x14ac:dyDescent="0.3">
      <c r="A15" s="10">
        <v>9</v>
      </c>
      <c r="B15" s="19" t="s">
        <v>28</v>
      </c>
      <c r="C15" s="7" t="s">
        <v>15</v>
      </c>
      <c r="D15" s="10">
        <v>10</v>
      </c>
      <c r="E15" s="15">
        <v>38</v>
      </c>
      <c r="F15" s="22">
        <v>38.380000000000003</v>
      </c>
      <c r="G15" s="22">
        <v>40.28</v>
      </c>
      <c r="H15" s="16">
        <f>AVERAGE(E15:G15)</f>
        <v>38.886666666666663</v>
      </c>
      <c r="I15" s="17">
        <f t="shared" si="1"/>
        <v>1.2215290963924412</v>
      </c>
      <c r="J15" s="17">
        <f t="shared" si="2"/>
        <v>3.1412543195416802</v>
      </c>
      <c r="K15" s="23">
        <v>388.9</v>
      </c>
      <c r="M15" s="11"/>
    </row>
    <row r="16" spans="1:13" s="6" customFormat="1" ht="29.25" customHeight="1" x14ac:dyDescent="0.3">
      <c r="A16" s="26" t="s">
        <v>6</v>
      </c>
      <c r="B16" s="27"/>
      <c r="C16" s="28"/>
      <c r="D16" s="28"/>
      <c r="E16" s="28"/>
      <c r="F16" s="28"/>
      <c r="G16" s="28"/>
      <c r="H16" s="28"/>
      <c r="I16" s="28"/>
      <c r="J16" s="29"/>
      <c r="K16" s="21">
        <f>SUM(K7:K15)</f>
        <v>15766.596666666666</v>
      </c>
    </row>
    <row r="17" spans="1:12" ht="23.25" customHeight="1" x14ac:dyDescent="0.25">
      <c r="A17" s="30" t="s">
        <v>12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13"/>
    </row>
    <row r="19" spans="1:12" ht="14.4" x14ac:dyDescent="0.3">
      <c r="C19" s="24" t="s">
        <v>14</v>
      </c>
      <c r="D19" s="25"/>
      <c r="E19" s="25"/>
      <c r="F19" s="25"/>
      <c r="G19" s="25"/>
      <c r="H19" s="25"/>
      <c r="I19" s="25"/>
      <c r="J19" s="25"/>
      <c r="K19" s="25"/>
    </row>
  </sheetData>
  <mergeCells count="11">
    <mergeCell ref="C19:K19"/>
    <mergeCell ref="A16:J16"/>
    <mergeCell ref="A17:K17"/>
    <mergeCell ref="A1:K1"/>
    <mergeCell ref="A4:A5"/>
    <mergeCell ref="B4:B5"/>
    <mergeCell ref="C4:C5"/>
    <mergeCell ref="D4:D5"/>
    <mergeCell ref="E4:G4"/>
    <mergeCell ref="H4:J4"/>
    <mergeCell ref="B2:K2"/>
  </mergeCells>
  <pageMargins left="0.31496062992125984" right="0.11811023622047245" top="0.15748031496062992" bottom="0.15748031496062992" header="0.31496062992125984" footer="0.31496062992125984"/>
  <pageSetup paperSize="9" scale="67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2022-08-10T12:42:25Z</dcterms:created>
  <dcterms:modified xsi:type="dcterms:W3CDTF">2026-11-03T13:28:34Z</dcterms:modified>
</cp:coreProperties>
</file>