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45"/>
  </bookViews>
  <sheets>
    <sheet name="Лист1" sheetId="9" r:id="rId1"/>
  </sheets>
  <definedNames>
    <definedName name="_xlnm._FilterDatabase" localSheetId="0" hidden="1">Лист1!#REF!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1" i="9" l="1"/>
  <c r="Q10" i="9"/>
  <c r="Q9" i="9"/>
  <c r="M10" i="9"/>
  <c r="M11" i="9"/>
  <c r="M9" i="9"/>
  <c r="L10" i="9"/>
  <c r="L11" i="9"/>
  <c r="L9" i="9"/>
  <c r="K10" i="9"/>
  <c r="K11" i="9"/>
  <c r="K9" i="9"/>
  <c r="Q12" i="9" l="1"/>
  <c r="H13" i="9" s="1"/>
</calcChain>
</file>

<file path=xl/sharedStrings.xml><?xml version="1.0" encoding="utf-8"?>
<sst xmlns="http://schemas.openxmlformats.org/spreadsheetml/2006/main" count="49" uniqueCount="42">
  <si>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</si>
  <si>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</si>
  <si>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</si>
  <si>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</si>
  <si>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</si>
  <si>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</si>
  <si>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</si>
  <si>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</si>
  <si>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</si>
  <si>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t>Показатель (характеристика)  товара (основные отличительные характеристики товара)</t>
  </si>
  <si>
    <t>В результате проведенного расчета Н(М)ЦК составила:</t>
  </si>
  <si>
    <t>Методы расчета определения НМЦК с обоснованием:</t>
  </si>
  <si>
    <t xml:space="preserve">  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</si>
  <si>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</si>
  <si>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</si>
  <si>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</si>
  <si>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ПП №1875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</si>
  <si>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</si>
  <si>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12"/>
        <color indexed="8"/>
        <rFont val="Times New Roman"/>
        <family val="1"/>
        <charset val="204"/>
      </rPr>
      <t>(не должен превышать 33%)</t>
    </r>
  </si>
  <si>
    <t>Зам. начальника отдела материально технического обеспечения и осуществления закупок __________________________/А.В. Красулина/</t>
  </si>
  <si>
    <t>Преимущество</t>
  </si>
  <si>
    <t>Номер источника ценовой информации (ИЦИ) и цена единицы товара, работы, услуги, предельная i-тым ИЦИ (Цi), (руб.) без НДС</t>
  </si>
  <si>
    <t>Минимальная цена из всех ценовых предложений, за единицу изм. (руб.) без НДС</t>
  </si>
  <si>
    <t>НДС</t>
  </si>
  <si>
    <t>Объект закупки: Поставка №217 Аппарата для измерения артериального давления анероидный механический, пульсоксиметров</t>
  </si>
  <si>
    <t>Пульсоксиметр</t>
  </si>
  <si>
    <t>ОКПД 2 / КТРУ</t>
  </si>
  <si>
    <t>26.60.12.129</t>
  </si>
  <si>
    <t>Автономный источник питания Да
Тип дисплея Цифровой
Категория пациентов Для взрослых
Световая индикация Да
Звуковая индикация Нет
Измерение сатурации в диапазоне  70-99%;
Измерение частоты пульса в диапазоне  от 30 до 240 ударов в минуту
Поверка Наличие
Регистрационное удостоверение Наличие</t>
  </si>
  <si>
    <t>Автономный источник питания Да
Тип дисплея Цифровой
Категория пациентов Для детей
Световая индикация Да
Звуковая индикация Нет
Измерение сатурации в диапазоне  70-99%;
Измерение частоты пульса в диапазоне  от 30 до 240 ударов в минуту
Поверка Наличие
Регистрационное удостоверение наличие</t>
  </si>
  <si>
    <t>Аппарат для измерения артериального давления анероидный механический
МТ -10 (или эквивалент)</t>
  </si>
  <si>
    <t>26.60.12.120-00000009</t>
  </si>
  <si>
    <t>Диапазон измерения давления ≥ 0  и  ≤ 300 
Миллиметр ртутного столба
Материал манжеты Нейлон
Назначение манжеты Для плеча
Обхват манжеты, максимальный  &gt; 24  и  ≤ 40 Сантиметр
Обхват манжеты, минимальный ≥ 14  и  ≤ 25 Сантиметр
Стетоскоп Да
Регистрационное удостоверение наличие</t>
  </si>
  <si>
    <t>Ценовое предложение №1 (вх.№6056 от 27.07.2026)</t>
  </si>
  <si>
    <t>Ценовое предложение №2 (вх.№6057 от 27.07.2026)</t>
  </si>
  <si>
    <t>Ценовое предложение №3 (вх.№6058 от 27.07.2026)</t>
  </si>
  <si>
    <t>Ограничение</t>
  </si>
  <si>
    <t xml:space="preserve">      Не облагается НДС в соответствии с Постановлением Правительства РФ от 30 сентября 2015 г. N 1042 "Об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стоимость".</t>
  </si>
  <si>
    <t>-</t>
  </si>
  <si>
    <t xml:space="preserve">Минимальная цена из всех ценовых предложений, за единицу изм. (руб.) </t>
  </si>
  <si>
    <t xml:space="preserve">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Определение начальной (максимальной) цены контракта сформировано в соответствии с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
        В целях получения ценовой информации в отношении предполагаемого к поставке товара для определения НМЦК был направлен запрос  (исх.№57-07/26 от 20.07.2026г.) о предоставлении ценовой информации не менее чем 5 (пяти) потенциальным Поставщикам.  На запросы были представлены 3(три) коммерческих предложения от Поставщиков.
       Начальная (максимальня) цена контракта сформирована по 1-му наименьшему источнику ценовой информации (КП).</t>
  </si>
  <si>
    <t>Дата подготовки обоснования НМЦК 03.08.2026г.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</si>
</sst>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rgb="FF00206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2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Fill="1" applyBorder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Protection="1"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" fontId="11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0" fontId="4" fillId="0" borderId="0" xfId="0" applyFont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2" fontId="6" fillId="0" borderId="7" xfId="0" applyNumberFormat="1" applyFont="1" applyFill="1" applyBorder="1" applyAlignment="1" applyProtection="1">
      <alignment horizontal="right" vertical="center" wrapText="1"/>
      <protection locked="0"/>
    </xf>
    <xf numFmtId="2" fontId="6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7</xdr:row>
      <xdr:rowOff>992777</xdr:rowOff>
    </xdr:from>
    <xdr:to>
      <xdr:col>12</xdr:col>
      <xdr:colOff>853440</xdr:colOff>
      <xdr:row>7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59841</xdr:colOff>
      <xdr:row>7</xdr:row>
      <xdr:rowOff>914960</xdr:rowOff>
    </xdr:from>
    <xdr:to>
      <xdr:col>11</xdr:col>
      <xdr:colOff>845821</xdr:colOff>
      <xdr:row>7</xdr:row>
      <xdr:rowOff>1330960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541" y="271836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zoomScale="75" zoomScaleNormal="75" workbookViewId="0">
      <selection activeCell="A12" sqref="A12:P12"/>
    </sheetView>
  </sheetViews>
  <sheetFormatPr defaultColWidth="9.140625" defaultRowHeight="15.75" x14ac:dyDescent="0.25"/>
  <cols>
    <col min="1" max="1" width="5.28515625" style="4" customWidth="1"/>
    <col min="2" max="2" width="23.85546875" style="23" customWidth="1"/>
    <col min="3" max="3" width="73.7109375" style="23" customWidth="1"/>
    <col min="4" max="4" width="18.42578125" style="23" customWidth="1"/>
    <col min="5" max="5" width="7.28515625" style="23" customWidth="1"/>
    <col min="6" max="6" width="24.85546875" style="23" customWidth="1"/>
    <col min="7" max="7" width="17" style="23" customWidth="1"/>
    <col min="8" max="8" width="20.42578125" style="4" customWidth="1"/>
    <col min="9" max="10" width="19.42578125" style="4" customWidth="1"/>
    <col min="11" max="11" width="21.5703125" style="26" customWidth="1"/>
    <col min="12" max="12" width="13.7109375" style="4" customWidth="1"/>
    <col min="13" max="13" width="14.5703125" style="4" customWidth="1"/>
    <col min="14" max="16" width="16.140625" style="4" customWidth="1"/>
    <col min="17" max="17" width="17.28515625" style="29" customWidth="1"/>
    <col min="18" max="16384" width="9.140625" style="4"/>
  </cols>
  <sheetData>
    <row r="1" spans="1:17" ht="18.75" customHeight="1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3"/>
      <c r="L1" s="35"/>
      <c r="M1" s="35"/>
      <c r="N1" s="35"/>
      <c r="O1" s="35"/>
      <c r="P1" s="35"/>
      <c r="Q1" s="35"/>
    </row>
    <row r="2" spans="1:17" ht="27.6" customHeight="1" x14ac:dyDescent="0.25">
      <c r="A2" s="48" t="s">
        <v>14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39" customHeight="1" x14ac:dyDescent="0.25">
      <c r="A3" s="54" t="s">
        <v>24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27.6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3"/>
      <c r="P4" s="33"/>
      <c r="Q4" s="31"/>
    </row>
    <row r="5" spans="1:17" ht="28.15" customHeight="1" x14ac:dyDescent="0.25">
      <c r="A5" s="45" t="s">
        <v>11</v>
      </c>
      <c r="B5" s="46"/>
      <c r="C5" s="46"/>
      <c r="D5" s="46"/>
      <c r="E5" s="47"/>
      <c r="F5" s="5"/>
      <c r="G5" s="5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4.45" customHeight="1" x14ac:dyDescent="0.25">
      <c r="A6" s="51" t="s">
        <v>6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45.75" customHeight="1" x14ac:dyDescent="0.25">
      <c r="A7" s="41" t="s">
        <v>1</v>
      </c>
      <c r="B7" s="41" t="s">
        <v>8</v>
      </c>
      <c r="C7" s="41" t="s">
        <v>9</v>
      </c>
      <c r="D7" s="41" t="s">
        <v>7</v>
      </c>
      <c r="E7" s="41" t="s">
        <v>0</v>
      </c>
      <c r="F7" s="41" t="s">
        <v>26</v>
      </c>
      <c r="G7" s="41" t="s">
        <v>16</v>
      </c>
      <c r="H7" s="56" t="s">
        <v>21</v>
      </c>
      <c r="I7" s="56"/>
      <c r="J7" s="56"/>
      <c r="K7" s="59" t="s">
        <v>2</v>
      </c>
      <c r="L7" s="60"/>
      <c r="M7" s="61"/>
      <c r="N7" s="57" t="s">
        <v>22</v>
      </c>
      <c r="O7" s="57" t="s">
        <v>23</v>
      </c>
      <c r="P7" s="57" t="s">
        <v>39</v>
      </c>
      <c r="Q7" s="43" t="s">
        <v>5</v>
      </c>
    </row>
    <row r="8" spans="1:17" ht="112.5" customHeight="1" x14ac:dyDescent="0.25">
      <c r="A8" s="42"/>
      <c r="B8" s="42"/>
      <c r="C8" s="42"/>
      <c r="D8" s="42"/>
      <c r="E8" s="42"/>
      <c r="F8" s="42"/>
      <c r="G8" s="42"/>
      <c r="H8" s="6" t="s">
        <v>33</v>
      </c>
      <c r="I8" s="6" t="s">
        <v>34</v>
      </c>
      <c r="J8" s="6" t="s">
        <v>35</v>
      </c>
      <c r="K8" s="7" t="s">
        <v>17</v>
      </c>
      <c r="L8" s="8" t="s">
        <v>3</v>
      </c>
      <c r="M8" s="8" t="s">
        <v>18</v>
      </c>
      <c r="N8" s="58"/>
      <c r="O8" s="58"/>
      <c r="P8" s="58"/>
      <c r="Q8" s="44"/>
    </row>
    <row r="9" spans="1:17" ht="147.75" customHeight="1" x14ac:dyDescent="0.25">
      <c r="A9" s="9">
        <v>1</v>
      </c>
      <c r="B9" s="10" t="s">
        <v>25</v>
      </c>
      <c r="C9" s="11" t="s">
        <v>28</v>
      </c>
      <c r="D9" s="10" t="s">
        <v>15</v>
      </c>
      <c r="E9" s="10">
        <v>8</v>
      </c>
      <c r="F9" s="12" t="s">
        <v>27</v>
      </c>
      <c r="G9" s="12" t="s">
        <v>36</v>
      </c>
      <c r="H9" s="32">
        <v>2365</v>
      </c>
      <c r="I9" s="13">
        <v>2603</v>
      </c>
      <c r="J9" s="13">
        <v>2720</v>
      </c>
      <c r="K9" s="14">
        <f>AVERAGE(H9:J9)</f>
        <v>2562.6666666666665</v>
      </c>
      <c r="L9" s="14">
        <f>STDEV(H9:J9)</f>
        <v>180.90421038033728</v>
      </c>
      <c r="M9" s="14">
        <f>L9/K9*100</f>
        <v>7.0592173665584266</v>
      </c>
      <c r="N9" s="15">
        <v>2365</v>
      </c>
      <c r="O9" s="34" t="s">
        <v>38</v>
      </c>
      <c r="P9" s="15">
        <v>2365</v>
      </c>
      <c r="Q9" s="16">
        <f>P9*E9</f>
        <v>18920</v>
      </c>
    </row>
    <row r="10" spans="1:17" ht="147.75" customHeight="1" x14ac:dyDescent="0.25">
      <c r="A10" s="9">
        <v>2</v>
      </c>
      <c r="B10" s="10" t="s">
        <v>25</v>
      </c>
      <c r="C10" s="11" t="s">
        <v>29</v>
      </c>
      <c r="D10" s="10" t="s">
        <v>15</v>
      </c>
      <c r="E10" s="10">
        <v>1</v>
      </c>
      <c r="F10" s="12" t="s">
        <v>27</v>
      </c>
      <c r="G10" s="12" t="s">
        <v>36</v>
      </c>
      <c r="H10" s="32">
        <v>1890</v>
      </c>
      <c r="I10" s="13">
        <v>2080</v>
      </c>
      <c r="J10" s="13">
        <v>2174</v>
      </c>
      <c r="K10" s="14">
        <f t="shared" ref="K10:K11" si="0">AVERAGE(H10:J10)</f>
        <v>2048</v>
      </c>
      <c r="L10" s="14">
        <f t="shared" ref="L10:L11" si="1">STDEV(H10:J10)</f>
        <v>144.67895493125459</v>
      </c>
      <c r="M10" s="14">
        <f t="shared" ref="M10:M11" si="2">L10/K10*100</f>
        <v>7.0644020962526657</v>
      </c>
      <c r="N10" s="15">
        <v>1890</v>
      </c>
      <c r="O10" s="34" t="s">
        <v>38</v>
      </c>
      <c r="P10" s="15">
        <v>1890</v>
      </c>
      <c r="Q10" s="16">
        <f>P10*E10</f>
        <v>1890</v>
      </c>
    </row>
    <row r="11" spans="1:17" ht="143.25" customHeight="1" x14ac:dyDescent="0.25">
      <c r="A11" s="9">
        <v>3</v>
      </c>
      <c r="B11" s="10" t="s">
        <v>30</v>
      </c>
      <c r="C11" s="11" t="s">
        <v>32</v>
      </c>
      <c r="D11" s="10" t="s">
        <v>15</v>
      </c>
      <c r="E11" s="10">
        <v>11</v>
      </c>
      <c r="F11" s="10" t="s">
        <v>31</v>
      </c>
      <c r="G11" s="12" t="s">
        <v>20</v>
      </c>
      <c r="H11" s="32">
        <v>1890</v>
      </c>
      <c r="I11" s="13">
        <v>2080</v>
      </c>
      <c r="J11" s="13">
        <v>2174</v>
      </c>
      <c r="K11" s="14">
        <f t="shared" si="0"/>
        <v>2048</v>
      </c>
      <c r="L11" s="14">
        <f t="shared" si="1"/>
        <v>144.67895493125459</v>
      </c>
      <c r="M11" s="14">
        <f t="shared" si="2"/>
        <v>7.0644020962526657</v>
      </c>
      <c r="N11" s="15">
        <v>1890</v>
      </c>
      <c r="O11" s="34" t="s">
        <v>38</v>
      </c>
      <c r="P11" s="15">
        <v>1890</v>
      </c>
      <c r="Q11" s="16">
        <f>P11*E11</f>
        <v>20790</v>
      </c>
    </row>
    <row r="12" spans="1:17" ht="19.149999999999999" customHeight="1" x14ac:dyDescent="0.25">
      <c r="A12" s="52" t="s">
        <v>4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3"/>
      <c r="Q12" s="17">
        <f>SUM(Q9:Q11)</f>
        <v>41600</v>
      </c>
    </row>
    <row r="13" spans="1:17" ht="26.25" customHeight="1" x14ac:dyDescent="0.25">
      <c r="A13" s="36" t="s">
        <v>10</v>
      </c>
      <c r="B13" s="36"/>
      <c r="C13" s="36"/>
      <c r="D13" s="36"/>
      <c r="E13" s="36"/>
      <c r="F13" s="36"/>
      <c r="G13" s="36"/>
      <c r="H13" s="18">
        <f>Q12</f>
        <v>41600</v>
      </c>
      <c r="I13" s="18"/>
      <c r="J13" s="18"/>
      <c r="K13" s="19"/>
      <c r="L13" s="20"/>
      <c r="M13" s="21"/>
      <c r="N13" s="21"/>
      <c r="O13" s="21"/>
      <c r="P13" s="21"/>
      <c r="Q13" s="22"/>
    </row>
    <row r="14" spans="1:17" ht="17.25" customHeight="1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 ht="34.5" customHeight="1" x14ac:dyDescent="0.25">
      <c r="A15" s="38" t="s">
        <v>12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</row>
    <row r="16" spans="1:17" ht="102" customHeight="1" x14ac:dyDescent="0.25">
      <c r="A16" s="38" t="s">
        <v>40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</row>
    <row r="17" spans="1:18" ht="24" customHeight="1" x14ac:dyDescent="0.25">
      <c r="A17" s="39" t="s">
        <v>13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</row>
    <row r="18" spans="1:18" ht="34.5" customHeight="1" x14ac:dyDescent="0.25">
      <c r="A18" s="40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</row>
    <row r="19" spans="1:18" ht="15" customHeight="1" x14ac:dyDescent="0.25">
      <c r="B19" s="4"/>
      <c r="C19" s="4"/>
      <c r="D19" s="4"/>
      <c r="E19" s="4"/>
      <c r="F19" s="4"/>
      <c r="G19" s="4"/>
      <c r="K19" s="4"/>
      <c r="Q19" s="4"/>
    </row>
    <row r="20" spans="1:18" ht="14.25" customHeight="1" x14ac:dyDescent="0.25">
      <c r="A20" s="23"/>
      <c r="B20" s="24"/>
      <c r="C20" s="24"/>
      <c r="D20" s="28"/>
      <c r="E20" s="25"/>
      <c r="F20" s="25"/>
      <c r="G20" s="25"/>
      <c r="Q20" s="27"/>
    </row>
    <row r="21" spans="1:18" ht="32.450000000000003" customHeight="1" x14ac:dyDescent="0.25">
      <c r="B21" s="23" t="s">
        <v>19</v>
      </c>
      <c r="Q21" s="27"/>
    </row>
    <row r="22" spans="1:18" ht="17.25" customHeight="1" x14ac:dyDescent="0.25">
      <c r="Q22" s="27"/>
    </row>
    <row r="23" spans="1:18" ht="20.25" customHeight="1" x14ac:dyDescent="0.25">
      <c r="B23" s="37" t="s">
        <v>41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</row>
  </sheetData>
  <sheetProtection deleteColumns="0"/>
  <mergeCells count="27">
    <mergeCell ref="A3:Q3"/>
    <mergeCell ref="A7:A8"/>
    <mergeCell ref="B7:B8"/>
    <mergeCell ref="H7:J7"/>
    <mergeCell ref="N7:N8"/>
    <mergeCell ref="D7:D8"/>
    <mergeCell ref="E7:E8"/>
    <mergeCell ref="C7:C8"/>
    <mergeCell ref="K7:M7"/>
    <mergeCell ref="O7:O8"/>
    <mergeCell ref="P7:P8"/>
    <mergeCell ref="L1:Q1"/>
    <mergeCell ref="A13:G13"/>
    <mergeCell ref="B23:R23"/>
    <mergeCell ref="A14:Q14"/>
    <mergeCell ref="A17:Q17"/>
    <mergeCell ref="A15:Q15"/>
    <mergeCell ref="A16:Q16"/>
    <mergeCell ref="A18:Q18"/>
    <mergeCell ref="F7:F8"/>
    <mergeCell ref="G7:G8"/>
    <mergeCell ref="Q7:Q8"/>
    <mergeCell ref="A5:E5"/>
    <mergeCell ref="A2:Q2"/>
    <mergeCell ref="H5:Q5"/>
    <mergeCell ref="A6:Q6"/>
    <mergeCell ref="A12:P12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2026-08-26T08:11:50Z</dcterms:modified>
</cp:coreProperties>
</file>