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kuzm\Desktop\Фролов\Процедура\"/>
    </mc:Choice>
  </mc:AlternateContent>
  <bookViews>
    <workbookView xWindow="0" yWindow="0" windowWidth="23016" windowHeight="10308"/>
  </bookViews>
  <sheets>
    <sheet name="Расчет Н(М)ЦК" sheetId="2" r:id="rId1"/>
  </sheets>
  <definedNames>
    <definedName name="_xlnm.Print_Area" localSheetId="0">'Расчет Н(М)ЦК'!$A$1:$M$37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8" i="2" l="1"/>
  <c r="M8" i="2" s="1"/>
  <c r="K8" i="2"/>
  <c r="H8" i="2"/>
  <c r="I8" i="2" s="1"/>
  <c r="J8" i="2" s="1"/>
  <c r="L9" i="2"/>
  <c r="M9" i="2" s="1"/>
  <c r="K9" i="2"/>
  <c r="H9" i="2"/>
  <c r="I9" i="2" s="1"/>
  <c r="J9" i="2" s="1"/>
  <c r="L10" i="2"/>
  <c r="M10" i="2" s="1"/>
  <c r="K10" i="2"/>
  <c r="H10" i="2"/>
  <c r="I10" i="2" s="1"/>
  <c r="J10" i="2" s="1"/>
  <c r="L11" i="2"/>
  <c r="M11" i="2" s="1"/>
  <c r="K11" i="2"/>
  <c r="H11" i="2"/>
  <c r="I11" i="2" s="1"/>
  <c r="J11" i="2" s="1"/>
  <c r="L12" i="2"/>
  <c r="M12" i="2" s="1"/>
  <c r="K12" i="2"/>
  <c r="H12" i="2"/>
  <c r="I12" i="2" s="1"/>
  <c r="J12" i="2" s="1"/>
  <c r="L13" i="2"/>
  <c r="M13" i="2" s="1"/>
  <c r="K13" i="2"/>
  <c r="H13" i="2"/>
  <c r="I13" i="2" s="1"/>
  <c r="J13" i="2" s="1"/>
  <c r="L14" i="2"/>
  <c r="M14" i="2" s="1"/>
  <c r="K14" i="2"/>
  <c r="H14" i="2"/>
  <c r="I14" i="2" s="1"/>
  <c r="J14" i="2" s="1"/>
  <c r="L15" i="2"/>
  <c r="M15" i="2" s="1"/>
  <c r="K15" i="2"/>
  <c r="H15" i="2"/>
  <c r="I15" i="2" s="1"/>
  <c r="J15" i="2" s="1"/>
  <c r="L16" i="2"/>
  <c r="M16" i="2" s="1"/>
  <c r="K16" i="2"/>
  <c r="H16" i="2"/>
  <c r="I16" i="2" s="1"/>
  <c r="J16" i="2" s="1"/>
  <c r="L17" i="2"/>
  <c r="M17" i="2" s="1"/>
  <c r="K17" i="2"/>
  <c r="H17" i="2"/>
  <c r="I17" i="2" s="1"/>
  <c r="J17" i="2" s="1"/>
  <c r="L18" i="2"/>
  <c r="M18" i="2" s="1"/>
  <c r="K18" i="2"/>
  <c r="H18" i="2"/>
  <c r="I18" i="2" s="1"/>
  <c r="J18" i="2" s="1"/>
  <c r="L19" i="2"/>
  <c r="M19" i="2" s="1"/>
  <c r="K19" i="2"/>
  <c r="H19" i="2"/>
  <c r="I19" i="2" s="1"/>
  <c r="J19" i="2" s="1"/>
  <c r="L20" i="2"/>
  <c r="M20" i="2" s="1"/>
  <c r="K20" i="2"/>
  <c r="H20" i="2"/>
  <c r="I20" i="2" s="1"/>
  <c r="J20" i="2" s="1"/>
  <c r="L21" i="2"/>
  <c r="M21" i="2" s="1"/>
  <c r="K21" i="2"/>
  <c r="H21" i="2"/>
  <c r="I21" i="2" s="1"/>
  <c r="J21" i="2" s="1"/>
  <c r="L22" i="2"/>
  <c r="M22" i="2" s="1"/>
  <c r="K22" i="2"/>
  <c r="H22" i="2"/>
  <c r="I22" i="2" s="1"/>
  <c r="J22" i="2" s="1"/>
  <c r="L23" i="2"/>
  <c r="M23" i="2" s="1"/>
  <c r="K23" i="2"/>
  <c r="H23" i="2"/>
  <c r="I23" i="2" s="1"/>
  <c r="J23" i="2" s="1"/>
  <c r="L24" i="2"/>
  <c r="M24" i="2" s="1"/>
  <c r="K24" i="2"/>
  <c r="H24" i="2"/>
  <c r="I24" i="2" s="1"/>
  <c r="J24" i="2" s="1"/>
  <c r="L25" i="2"/>
  <c r="M25" i="2" s="1"/>
  <c r="K25" i="2"/>
  <c r="H25" i="2"/>
  <c r="I25" i="2" s="1"/>
  <c r="J25" i="2" s="1"/>
  <c r="L26" i="2"/>
  <c r="M26" i="2" s="1"/>
  <c r="K26" i="2"/>
  <c r="H26" i="2"/>
  <c r="I26" i="2" s="1"/>
  <c r="J26" i="2" s="1"/>
  <c r="L27" i="2"/>
  <c r="M27" i="2" s="1"/>
  <c r="K27" i="2"/>
  <c r="H27" i="2"/>
  <c r="I27" i="2" s="1"/>
  <c r="J27" i="2" s="1"/>
  <c r="L28" i="2"/>
  <c r="M28" i="2" s="1"/>
  <c r="K28" i="2"/>
  <c r="H28" i="2"/>
  <c r="I28" i="2" s="1"/>
  <c r="J28" i="2" s="1"/>
  <c r="L29" i="2" l="1"/>
  <c r="M29" i="2" s="1"/>
  <c r="M30" i="2" s="1"/>
  <c r="K29" i="2"/>
  <c r="H29" i="2"/>
  <c r="I29" i="2" s="1"/>
  <c r="J29" i="2" s="1"/>
</calcChain>
</file>

<file path=xl/sharedStrings.xml><?xml version="1.0" encoding="utf-8"?>
<sst xmlns="http://schemas.openxmlformats.org/spreadsheetml/2006/main" count="66" uniqueCount="45">
  <si>
    <t>№</t>
  </si>
  <si>
    <t>Среднее квадратичное отклонение</t>
  </si>
  <si>
    <t>Цена за единицу измерения  принято минимальное ценовое предложение (рублей)</t>
  </si>
  <si>
    <t>Н(М)ЦК,  (рублей)*</t>
  </si>
  <si>
    <t>Однородность совокупности значений выявленных цен</t>
  </si>
  <si>
    <t xml:space="preserve">Реквизиты документов, на основании которых произведен расчет  (руб./ед.изм.) </t>
  </si>
  <si>
    <t xml:space="preserve">Кол-во </t>
  </si>
  <si>
    <t>Н(М)ЦК, определяемая методом сопоставимых рыночных цен (анализа рынка)</t>
  </si>
  <si>
    <r>
      <t>Средняя арифметическая цена за единицу     &lt;</t>
    </r>
    <r>
      <rPr>
        <b/>
        <i/>
        <sz val="11"/>
        <rFont val="Times New Roman"/>
        <family val="1"/>
        <charset val="204"/>
      </rPr>
      <t>ц</t>
    </r>
    <r>
      <rPr>
        <b/>
        <sz val="11"/>
        <rFont val="Times New Roman"/>
        <family val="1"/>
        <charset val="204"/>
      </rPr>
      <t xml:space="preserve">&gt; </t>
    </r>
  </si>
  <si>
    <r>
      <t xml:space="preserve">Коэффициент вариации цен V (%)           </t>
    </r>
    <r>
      <rPr>
        <i/>
        <sz val="11"/>
        <color indexed="8"/>
        <rFont val="Times New Roman"/>
        <family val="1"/>
        <charset val="204"/>
      </rPr>
      <t xml:space="preserve">         (не должен превышать 33%)</t>
    </r>
  </si>
  <si>
    <r>
      <rPr>
        <b/>
        <sz val="11"/>
        <color indexed="8"/>
        <rFont val="Times New Roman"/>
        <family val="1"/>
        <charset val="204"/>
      </rPr>
      <t>Расчет Н(М)ЦК по формуле</t>
    </r>
    <r>
      <rPr>
        <sz val="11"/>
        <color indexed="8"/>
        <rFont val="Times New Roman"/>
        <family val="1"/>
        <charset val="204"/>
      </rPr>
      <t xml:space="preserve">                             </t>
    </r>
  </si>
  <si>
    <t>Наименование объекта закупки</t>
  </si>
  <si>
    <t>Ед. изм.</t>
  </si>
  <si>
    <t>Расчет Н(М)ЦК произведен методом сопоставимых рыночных цен (анализа рынка) в соответствии с ч. 6 ст. 22 Федерального закона от 05.04.2013 № 44-ФЗ "О контраткной системе в сфере закупок товаров, работ, услуг для обеспечения государственных и муниципальных нужд", приказом Минэкономразвития России от 02.10.2013 № 567.</t>
  </si>
  <si>
    <t>ИТОГО:</t>
  </si>
  <si>
    <t xml:space="preserve">Главный специалист -Контрактный управляющий     _______________ Д.В. Ластивка </t>
  </si>
  <si>
    <t>* За НМЦК принято минимальное ценовое предложение: 230 410,00 руб.</t>
  </si>
  <si>
    <t>Усл.ед</t>
  </si>
  <si>
    <t xml:space="preserve">Обоснование (начальной) максимальной цены контракта на услуги по проверке сметной документации 
</t>
  </si>
  <si>
    <t>Устройство гостевой парковки в районе дома 16 по ул. Железнодорожная</t>
  </si>
  <si>
    <t>Ремонт проезда к дому №12 по ул. Рядового Леонида Иванова</t>
  </si>
  <si>
    <t>Выполнение работ по устройству гостевой парковки у д.9 по ул.Железнодорожная</t>
  </si>
  <si>
    <t>Выполнение работ по устройству пешеходной дорожки у д. 12 по ул. Рядового Леонида Иванова</t>
  </si>
  <si>
    <t>Устройство пешеходной дорожки от въезда на Водоочистные сооружения до ул. Завадская</t>
  </si>
  <si>
    <t>Выполнение работ по устройству пешеходной дорожки от перекрестка ул. Победы и ул. Рядового Леонида Иванова, до заезда к дому 12 по ул. Рядового Леонида Иванова</t>
  </si>
  <si>
    <t>Устройство пешеходной дорожки в районе дома 8 по Ленинградскому шоссе</t>
  </si>
  <si>
    <t>Ремонт хоккейной площадки у домов 28-30 по ул. Юбилейная</t>
  </si>
  <si>
    <t>Устройство гостевой парковки  у д.30 по ул.Юбилейная</t>
  </si>
  <si>
    <t>Выполнение работ по текущему ремонту автомобильной дороги общего пользования местного значения ул. Семейная</t>
  </si>
  <si>
    <t>Выполнение работ по устройству гостевой парковки возле д.3 по ул.Заозерная</t>
  </si>
  <si>
    <t>Ремонт внутридворового проезда вдоль дома по ул. Железнодорожная 26</t>
  </si>
  <si>
    <t>Устройство гостевой парковки у д.6 по ул.Победы</t>
  </si>
  <si>
    <t>Устройство гостевой парковки у д.4 по ул.Победы</t>
  </si>
  <si>
    <t>Устройство гостевой парковки у д.14 по Ленинградскому ш.</t>
  </si>
  <si>
    <t>Ремонт проезда вдоль д.10 по ул.Победы</t>
  </si>
  <si>
    <t>Устройство пешеходных дорожек у д.14 по Ленинградскому ш</t>
  </si>
  <si>
    <t>Выполнение работ по благоустройству территории Ленинградское ш д.4</t>
  </si>
  <si>
    <t>Устройство детской площадки у д.14 по Ленинградскому ш</t>
  </si>
  <si>
    <t>Благоустройство территории между д.28 и д.30 по ул.Юбилейная</t>
  </si>
  <si>
    <t>Выполнение работ по устройству пешеходных дорожек в районе домов 1,3,5 по ул. Спортивная.</t>
  </si>
  <si>
    <t>Благоустройство территории в районе дома 14 по улице Железнодорожная</t>
  </si>
  <si>
    <t>* За НМЦК принято минимальное ценовое предложение:380 920,00 руб.</t>
  </si>
  <si>
    <t>Коммерческое предложение вх. № 1964/01-26 от 15.05.2026</t>
  </si>
  <si>
    <t>Коммерческое предложение вх. № 1962/01-26 от 15.05.2026</t>
  </si>
  <si>
    <t>Коммерческое предложение вх. № 1963/01-26 от 15.05.2026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</si>
</sst>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i/>
      <sz val="11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52">
    <xf numFmtId="0" fontId="0" fillId="0" borderId="0" xfId="0"/>
    <xf numFmtId="0" fontId="3" fillId="0" borderId="0" xfId="0" applyFont="1"/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right"/>
    </xf>
    <xf numFmtId="0" fontId="1" fillId="0" borderId="0" xfId="0" applyFont="1"/>
    <xf numFmtId="0" fontId="1" fillId="2" borderId="0" xfId="0" applyFont="1" applyFill="1"/>
    <xf numFmtId="4" fontId="10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/>
    </xf>
    <xf numFmtId="0" fontId="11" fillId="0" borderId="0" xfId="0" applyFont="1"/>
    <xf numFmtId="4" fontId="12" fillId="0" borderId="4" xfId="0" applyNumberFormat="1" applyFont="1" applyBorder="1" applyAlignment="1">
      <alignment horizontal="center" vertical="center" wrapText="1"/>
    </xf>
    <xf numFmtId="0" fontId="8" fillId="0" borderId="0" xfId="0" applyFont="1"/>
    <xf numFmtId="0" fontId="7" fillId="0" borderId="0" xfId="0" applyFont="1" applyAlignment="1">
      <alignment horizontal="right"/>
    </xf>
    <xf numFmtId="0" fontId="10" fillId="0" borderId="1" xfId="0" applyFont="1" applyBorder="1" applyAlignment="1">
      <alignment horizontal="center" vertical="center" wrapText="1"/>
    </xf>
    <xf numFmtId="4" fontId="10" fillId="2" borderId="11" xfId="0" applyNumberFormat="1" applyFont="1" applyFill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0" fontId="14" fillId="0" borderId="0" xfId="0" applyFont="1" applyFill="1" applyAlignment="1"/>
    <xf numFmtId="0" fontId="14" fillId="3" borderId="0" xfId="0" applyFont="1" applyFill="1" applyAlignment="1"/>
    <xf numFmtId="0" fontId="11" fillId="3" borderId="0" xfId="0" applyFont="1" applyFill="1"/>
    <xf numFmtId="0" fontId="9" fillId="2" borderId="0" xfId="0" applyFont="1" applyFill="1"/>
    <xf numFmtId="0" fontId="19" fillId="2" borderId="0" xfId="0" applyFont="1" applyFill="1"/>
    <xf numFmtId="0" fontId="14" fillId="2" borderId="0" xfId="0" applyFont="1" applyFill="1"/>
    <xf numFmtId="0" fontId="13" fillId="0" borderId="8" xfId="0" applyFont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top" wrapText="1"/>
    </xf>
    <xf numFmtId="0" fontId="13" fillId="0" borderId="2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 wrapText="1"/>
    </xf>
    <xf numFmtId="0" fontId="8" fillId="0" borderId="0" xfId="0" applyFont="1"/>
    <xf numFmtId="0" fontId="18" fillId="2" borderId="0" xfId="0" applyFont="1" applyFill="1" applyAlignment="1">
      <alignment horizontal="left" wrapText="1"/>
    </xf>
    <xf numFmtId="0" fontId="7" fillId="0" borderId="0" xfId="0" applyFont="1" applyAlignment="1">
      <alignment horizontal="right" wrapText="1"/>
    </xf>
    <xf numFmtId="0" fontId="7" fillId="0" borderId="0" xfId="0" applyFont="1" applyAlignment="1">
      <alignment horizontal="right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0" fillId="0" borderId="8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2" fontId="13" fillId="0" borderId="5" xfId="0" applyNumberFormat="1" applyFont="1" applyBorder="1" applyAlignment="1">
      <alignment horizontal="center" vertical="center" wrapText="1"/>
    </xf>
    <xf numFmtId="2" fontId="13" fillId="0" borderId="6" xfId="0" applyNumberFormat="1" applyFont="1" applyBorder="1" applyAlignment="1">
      <alignment horizontal="center" vertical="center" wrapText="1"/>
    </xf>
    <xf numFmtId="2" fontId="13" fillId="0" borderId="7" xfId="0" applyNumberFormat="1" applyFont="1" applyBorder="1" applyAlignment="1">
      <alignment horizontal="center" vertical="center" wrapText="1"/>
    </xf>
    <xf numFmtId="2" fontId="13" fillId="0" borderId="8" xfId="0" applyNumberFormat="1" applyFont="1" applyBorder="1" applyAlignment="1">
      <alignment horizontal="center" vertical="center" wrapText="1"/>
    </xf>
    <xf numFmtId="2" fontId="13" fillId="0" borderId="9" xfId="0" applyNumberFormat="1" applyFont="1" applyBorder="1" applyAlignment="1">
      <alignment horizontal="center" vertical="center" wrapText="1"/>
    </xf>
    <xf numFmtId="2" fontId="13" fillId="0" borderId="10" xfId="0" applyNumberFormat="1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right" vertical="center" wrapText="1"/>
    </xf>
  </cellXfs>
  <cellStyles count="2">
    <cellStyle name="Обычный" xfId="0" builtinId="0"/>
    <cellStyle name="Обычный 2" xfId="1"/>
  </cellStyles>
  <dxfs count="22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52667</xdr:colOff>
      <xdr:row>6</xdr:row>
      <xdr:rowOff>795617</xdr:rowOff>
    </xdr:from>
    <xdr:to>
      <xdr:col>10</xdr:col>
      <xdr:colOff>33617</xdr:colOff>
      <xdr:row>6</xdr:row>
      <xdr:rowOff>1148042</xdr:rowOff>
    </xdr:to>
    <xdr:pic>
      <xdr:nvPicPr>
        <xdr:cNvPr id="8254" name="Picture 1">
          <a:extLst>
            <a:ext uri="{FF2B5EF4-FFF2-40B4-BE49-F238E27FC236}">
              <a16:creationId xmlns:a16="http://schemas.microsoft.com/office/drawing/2014/main" id="{00000000-0008-0000-0000-00003E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88138" y="5020235"/>
          <a:ext cx="132565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52668</xdr:colOff>
      <xdr:row>6</xdr:row>
      <xdr:rowOff>711013</xdr:rowOff>
    </xdr:from>
    <xdr:to>
      <xdr:col>9</xdr:col>
      <xdr:colOff>21851</xdr:colOff>
      <xdr:row>6</xdr:row>
      <xdr:rowOff>1149163</xdr:rowOff>
    </xdr:to>
    <xdr:pic>
      <xdr:nvPicPr>
        <xdr:cNvPr id="8255" name="Picture 2">
          <a:extLst>
            <a:ext uri="{FF2B5EF4-FFF2-40B4-BE49-F238E27FC236}">
              <a16:creationId xmlns:a16="http://schemas.microsoft.com/office/drawing/2014/main" id="{00000000-0008-0000-0000-00003F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57197" y="4935631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19050</xdr:colOff>
      <xdr:row>6</xdr:row>
      <xdr:rowOff>516732</xdr:rowOff>
    </xdr:from>
    <xdr:to>
      <xdr:col>10</xdr:col>
      <xdr:colOff>1504950</xdr:colOff>
      <xdr:row>6</xdr:row>
      <xdr:rowOff>878682</xdr:rowOff>
    </xdr:to>
    <xdr:pic>
      <xdr:nvPicPr>
        <xdr:cNvPr id="8256" name="Picture 5">
          <a:extLst>
            <a:ext uri="{FF2B5EF4-FFF2-40B4-BE49-F238E27FC236}">
              <a16:creationId xmlns:a16="http://schemas.microsoft.com/office/drawing/2014/main" id="{00000000-0008-0000-0000-000040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46581" y="5136357"/>
          <a:ext cx="14859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256895</xdr:colOff>
      <xdr:row>6</xdr:row>
      <xdr:rowOff>337018</xdr:rowOff>
    </xdr:from>
    <xdr:to>
      <xdr:col>10</xdr:col>
      <xdr:colOff>409295</xdr:colOff>
      <xdr:row>6</xdr:row>
      <xdr:rowOff>565618</xdr:rowOff>
    </xdr:to>
    <xdr:pic>
      <xdr:nvPicPr>
        <xdr:cNvPr id="8257" name="Picture 6">
          <a:extLst>
            <a:ext uri="{FF2B5EF4-FFF2-40B4-BE49-F238E27FC236}">
              <a16:creationId xmlns:a16="http://schemas.microsoft.com/office/drawing/2014/main" id="{00000000-0008-0000-0000-000041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74101" y="4135812"/>
          <a:ext cx="152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51419</xdr:colOff>
      <xdr:row>6</xdr:row>
      <xdr:rowOff>726739</xdr:rowOff>
    </xdr:from>
    <xdr:ext cx="1297306" cy="55269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6113801" y="4951357"/>
          <a:ext cx="1297306" cy="5526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noAutofit/>
        </a:bodyPr>
        <a:lstStyle/>
        <a:p>
          <a:r>
            <a:rPr lang="ru-RU" sz="1050" b="0" i="1">
              <a:latin typeface="Times New Roman" panose="02020603050405020304" pitchFamily="18" charset="0"/>
              <a:cs typeface="Times New Roman" panose="02020603050405020304" pitchFamily="18" charset="0"/>
            </a:rPr>
            <a:t>ц</a:t>
          </a:r>
          <a:r>
            <a:rPr lang="ru-RU" sz="1100" b="0" i="1" baseline="0"/>
            <a:t> =</a:t>
          </a:r>
          <a:r>
            <a:rPr lang="ru-RU" sz="1100" b="0" i="0" baseline="0">
              <a:latin typeface="Cambria Math"/>
            </a:rPr>
            <a:t>(∑2</a:t>
          </a:r>
          <a:r>
            <a:rPr lang="en-US" sz="1100" b="0" i="0" baseline="0">
              <a:latin typeface="Cambria Math"/>
            </a:rPr>
            <a:t>_</a:t>
          </a:r>
          <a:r>
            <a:rPr lang="ru-RU" sz="1100" b="0" i="0" baseline="0">
              <a:latin typeface="Cambria Math"/>
            </a:rPr>
            <a:t>(</a:t>
          </a:r>
          <a:r>
            <a:rPr lang="en-US" sz="1100" b="0" i="0" baseline="0">
              <a:latin typeface="Cambria Math"/>
            </a:rPr>
            <a:t>𝒊=𝟏</a:t>
          </a:r>
          <a:r>
            <a:rPr lang="ru-RU" sz="1100" b="0" i="0" baseline="0">
              <a:latin typeface="Cambria Math"/>
            </a:rPr>
            <a:t>)</a:t>
          </a:r>
          <a:r>
            <a:rPr lang="en-US" sz="1100" b="0" i="0" baseline="0">
              <a:latin typeface="Cambria Math"/>
            </a:rPr>
            <a:t>^𝒏▒</a:t>
          </a:r>
          <a:r>
            <a:rPr lang="ru-RU" sz="1100" b="0" i="0" baseline="0">
              <a:latin typeface="Cambria Math"/>
            </a:rPr>
            <a:t>ц_</a:t>
          </a:r>
          <a:r>
            <a:rPr lang="en-US" sz="1100" b="0" i="0" baseline="0">
              <a:latin typeface="Cambria Math"/>
            </a:rPr>
            <a:t>𝒊 </a:t>
          </a:r>
          <a:r>
            <a:rPr lang="ru-RU" sz="1100" b="0" i="0" baseline="0">
              <a:latin typeface="Cambria Math"/>
            </a:rPr>
            <a:t>)/</a:t>
          </a:r>
          <a:r>
            <a:rPr lang="en-US" sz="1100" b="0" i="0" baseline="0">
              <a:latin typeface="Cambria Math"/>
            </a:rPr>
            <a:t>𝒏</a:t>
          </a:r>
          <a:r>
            <a:rPr lang="ru-RU" sz="1100" b="0" i="1" baseline="0"/>
            <a:t> </a:t>
          </a:r>
          <a:endParaRPr lang="ru-RU" sz="1100" b="0" i="1"/>
        </a:p>
      </xdr:txBody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8"/>
  <sheetViews>
    <sheetView tabSelected="1" view="pageBreakPreview" zoomScale="70" zoomScaleNormal="70" zoomScaleSheetLayoutView="70" workbookViewId="0">
      <selection activeCell="B12" sqref="B12"/>
    </sheetView>
  </sheetViews>
  <sheetFormatPr defaultColWidth="9.109375" defaultRowHeight="13.2" x14ac:dyDescent="0.25"/>
  <cols>
    <col min="1" max="1" width="3.109375" style="1" customWidth="1"/>
    <col min="2" max="2" width="26.5546875" style="1" customWidth="1"/>
    <col min="3" max="3" width="8.6640625" style="1" customWidth="1"/>
    <col min="4" max="4" width="6.88671875" style="1" customWidth="1"/>
    <col min="5" max="5" width="16.44140625" style="1" customWidth="1"/>
    <col min="6" max="6" width="17" style="1" customWidth="1"/>
    <col min="7" max="7" width="17.109375" style="1" customWidth="1"/>
    <col min="8" max="8" width="19.88671875" style="1" customWidth="1"/>
    <col min="9" max="9" width="15.44140625" style="1" customWidth="1"/>
    <col min="10" max="10" width="20.109375" style="1" customWidth="1"/>
    <col min="11" max="11" width="22.6640625" style="1" customWidth="1"/>
    <col min="12" max="12" width="15.33203125" style="1" customWidth="1"/>
    <col min="13" max="13" width="17.44140625" style="1" customWidth="1"/>
    <col min="14" max="16384" width="9.109375" style="1"/>
  </cols>
  <sheetData>
    <row r="1" spans="1:13" s="5" customFormat="1" ht="18" x14ac:dyDescent="0.35">
      <c r="A1" s="27"/>
      <c r="B1" s="27"/>
      <c r="C1" s="11"/>
      <c r="D1" s="11"/>
      <c r="H1" s="2"/>
      <c r="I1" s="3"/>
      <c r="J1" s="4"/>
      <c r="M1" s="12"/>
    </row>
    <row r="2" spans="1:13" s="5" customFormat="1" ht="84.75" customHeight="1" x14ac:dyDescent="0.35">
      <c r="A2" s="27"/>
      <c r="B2" s="27"/>
      <c r="C2" s="27"/>
      <c r="D2" s="27"/>
      <c r="H2" s="29"/>
      <c r="I2" s="30"/>
      <c r="J2" s="30"/>
      <c r="K2" s="30"/>
      <c r="L2" s="30"/>
      <c r="M2" s="30"/>
    </row>
    <row r="3" spans="1:13" ht="67.2" customHeight="1" x14ac:dyDescent="0.25">
      <c r="A3" s="49" t="s">
        <v>18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</row>
    <row r="4" spans="1:13" s="5" customFormat="1" ht="57" customHeight="1" x14ac:dyDescent="0.25">
      <c r="A4" s="50" t="s">
        <v>13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</row>
    <row r="5" spans="1:13" s="9" customFormat="1" ht="23.25" customHeight="1" x14ac:dyDescent="0.25">
      <c r="A5" s="31" t="s">
        <v>0</v>
      </c>
      <c r="B5" s="31" t="s">
        <v>11</v>
      </c>
      <c r="C5" s="31" t="s">
        <v>12</v>
      </c>
      <c r="D5" s="31" t="s">
        <v>6</v>
      </c>
      <c r="E5" s="34" t="s">
        <v>5</v>
      </c>
      <c r="F5" s="35"/>
      <c r="G5" s="36"/>
      <c r="H5" s="43" t="s">
        <v>4</v>
      </c>
      <c r="I5" s="44"/>
      <c r="J5" s="45"/>
      <c r="K5" s="34" t="s">
        <v>7</v>
      </c>
      <c r="L5" s="35"/>
      <c r="M5" s="36"/>
    </row>
    <row r="6" spans="1:13" s="9" customFormat="1" ht="22.5" customHeight="1" x14ac:dyDescent="0.25">
      <c r="A6" s="32"/>
      <c r="B6" s="32"/>
      <c r="C6" s="32"/>
      <c r="D6" s="32"/>
      <c r="E6" s="37"/>
      <c r="F6" s="38"/>
      <c r="G6" s="39"/>
      <c r="H6" s="46"/>
      <c r="I6" s="47"/>
      <c r="J6" s="48"/>
      <c r="K6" s="40"/>
      <c r="L6" s="41"/>
      <c r="M6" s="42"/>
    </row>
    <row r="7" spans="1:13" s="9" customFormat="1" ht="119.25" customHeight="1" x14ac:dyDescent="0.25">
      <c r="A7" s="33"/>
      <c r="B7" s="32"/>
      <c r="C7" s="32"/>
      <c r="D7" s="32"/>
      <c r="E7" s="23" t="s">
        <v>42</v>
      </c>
      <c r="F7" s="23" t="s">
        <v>43</v>
      </c>
      <c r="G7" s="23" t="s">
        <v>44</v>
      </c>
      <c r="H7" s="23" t="s">
        <v>8</v>
      </c>
      <c r="I7" s="24" t="s">
        <v>1</v>
      </c>
      <c r="J7" s="24" t="s">
        <v>9</v>
      </c>
      <c r="K7" s="25" t="s">
        <v>10</v>
      </c>
      <c r="L7" s="26" t="s">
        <v>2</v>
      </c>
      <c r="M7" s="26" t="s">
        <v>3</v>
      </c>
    </row>
    <row r="8" spans="1:13" s="9" customFormat="1" ht="119.25" customHeight="1" x14ac:dyDescent="0.25">
      <c r="A8" s="22">
        <v>1</v>
      </c>
      <c r="B8" s="13" t="s">
        <v>19</v>
      </c>
      <c r="C8" s="13" t="s">
        <v>17</v>
      </c>
      <c r="D8" s="13">
        <v>1</v>
      </c>
      <c r="E8" s="14">
        <v>16050</v>
      </c>
      <c r="F8" s="15">
        <v>22000</v>
      </c>
      <c r="G8" s="14">
        <v>25000</v>
      </c>
      <c r="H8" s="7">
        <f t="shared" ref="H8" si="0">AVERAGE(E8:G8)</f>
        <v>21016.666666666668</v>
      </c>
      <c r="I8" s="7">
        <f t="shared" ref="I8" si="1">SQRT(((SUM((POWER(G8-H8,2)),(POWER(F8-H8,2)),(POWER(E8-H8,2)),)/(COLUMNS(E8:G8)-1))))</f>
        <v>4555.3082588704501</v>
      </c>
      <c r="J8" s="8">
        <f t="shared" ref="J8" si="2">I8/H8*100</f>
        <v>21.674741913737272</v>
      </c>
      <c r="K8" s="7">
        <f t="shared" ref="K8" si="3">((D8/3)*(SUM(E8:G8)))</f>
        <v>21016.666666666664</v>
      </c>
      <c r="L8" s="15">
        <f t="shared" ref="L8:L29" si="4">E8</f>
        <v>16050</v>
      </c>
      <c r="M8" s="7">
        <f t="shared" ref="M8:M29" si="5">L8*D8</f>
        <v>16050</v>
      </c>
    </row>
    <row r="9" spans="1:13" s="9" customFormat="1" ht="119.25" customHeight="1" x14ac:dyDescent="0.25">
      <c r="A9" s="22">
        <v>2</v>
      </c>
      <c r="B9" s="13" t="s">
        <v>20</v>
      </c>
      <c r="C9" s="13" t="s">
        <v>17</v>
      </c>
      <c r="D9" s="13">
        <v>1</v>
      </c>
      <c r="E9" s="14">
        <v>12840</v>
      </c>
      <c r="F9" s="15">
        <v>22000</v>
      </c>
      <c r="G9" s="14">
        <v>25000</v>
      </c>
      <c r="H9" s="7">
        <f t="shared" ref="H9" si="6">AVERAGE(E9:G9)</f>
        <v>19946.666666666668</v>
      </c>
      <c r="I9" s="7">
        <f t="shared" ref="I9" si="7">SQRT(((SUM((POWER(G9-H9,2)),(POWER(F9-H9,2)),(POWER(E9-H9,2)),)/(COLUMNS(E9:G9)-1))))</f>
        <v>6334.708622607146</v>
      </c>
      <c r="J9" s="8">
        <f t="shared" ref="J9" si="8">I9/H9*100</f>
        <v>31.75823173098502</v>
      </c>
      <c r="K9" s="7">
        <f t="shared" ref="K9" si="9">((D9/3)*(SUM(E9:G9)))</f>
        <v>19946.666666666664</v>
      </c>
      <c r="L9" s="15">
        <f t="shared" si="4"/>
        <v>12840</v>
      </c>
      <c r="M9" s="7">
        <f t="shared" si="5"/>
        <v>12840</v>
      </c>
    </row>
    <row r="10" spans="1:13" s="9" customFormat="1" ht="119.25" customHeight="1" x14ac:dyDescent="0.25">
      <c r="A10" s="22">
        <v>3</v>
      </c>
      <c r="B10" s="13" t="s">
        <v>21</v>
      </c>
      <c r="C10" s="13" t="s">
        <v>17</v>
      </c>
      <c r="D10" s="13">
        <v>1</v>
      </c>
      <c r="E10" s="14">
        <v>16050</v>
      </c>
      <c r="F10" s="15">
        <v>22000</v>
      </c>
      <c r="G10" s="14">
        <v>25000</v>
      </c>
      <c r="H10" s="7">
        <f t="shared" ref="H10" si="10">AVERAGE(E10:G10)</f>
        <v>21016.666666666668</v>
      </c>
      <c r="I10" s="7">
        <f t="shared" ref="I10" si="11">SQRT(((SUM((POWER(G10-H10,2)),(POWER(F10-H10,2)),(POWER(E10-H10,2)),)/(COLUMNS(E10:G10)-1))))</f>
        <v>4555.3082588704501</v>
      </c>
      <c r="J10" s="8">
        <f t="shared" ref="J10" si="12">I10/H10*100</f>
        <v>21.674741913737272</v>
      </c>
      <c r="K10" s="7">
        <f t="shared" ref="K10" si="13">((D10/3)*(SUM(E10:G10)))</f>
        <v>21016.666666666664</v>
      </c>
      <c r="L10" s="15">
        <f t="shared" si="4"/>
        <v>16050</v>
      </c>
      <c r="M10" s="7">
        <f t="shared" si="5"/>
        <v>16050</v>
      </c>
    </row>
    <row r="11" spans="1:13" s="9" customFormat="1" ht="119.25" customHeight="1" x14ac:dyDescent="0.25">
      <c r="A11" s="22">
        <v>4</v>
      </c>
      <c r="B11" s="13" t="s">
        <v>22</v>
      </c>
      <c r="C11" s="13" t="s">
        <v>17</v>
      </c>
      <c r="D11" s="13">
        <v>1</v>
      </c>
      <c r="E11" s="14">
        <v>16050</v>
      </c>
      <c r="F11" s="15">
        <v>22000</v>
      </c>
      <c r="G11" s="14">
        <v>25000</v>
      </c>
      <c r="H11" s="7">
        <f t="shared" ref="H11" si="14">AVERAGE(E11:G11)</f>
        <v>21016.666666666668</v>
      </c>
      <c r="I11" s="7">
        <f t="shared" ref="I11" si="15">SQRT(((SUM((POWER(G11-H11,2)),(POWER(F11-H11,2)),(POWER(E11-H11,2)),)/(COLUMNS(E11:G11)-1))))</f>
        <v>4555.3082588704501</v>
      </c>
      <c r="J11" s="8">
        <f t="shared" ref="J11" si="16">I11/H11*100</f>
        <v>21.674741913737272</v>
      </c>
      <c r="K11" s="7">
        <f t="shared" ref="K11" si="17">((D11/3)*(SUM(E11:G11)))</f>
        <v>21016.666666666664</v>
      </c>
      <c r="L11" s="15">
        <f t="shared" si="4"/>
        <v>16050</v>
      </c>
      <c r="M11" s="7">
        <f t="shared" si="5"/>
        <v>16050</v>
      </c>
    </row>
    <row r="12" spans="1:13" s="9" customFormat="1" ht="119.25" customHeight="1" x14ac:dyDescent="0.25">
      <c r="A12" s="22">
        <v>5</v>
      </c>
      <c r="B12" s="13" t="s">
        <v>23</v>
      </c>
      <c r="C12" s="13" t="s">
        <v>17</v>
      </c>
      <c r="D12" s="13">
        <v>1</v>
      </c>
      <c r="E12" s="14">
        <v>16050</v>
      </c>
      <c r="F12" s="15">
        <v>22000</v>
      </c>
      <c r="G12" s="14">
        <v>25000</v>
      </c>
      <c r="H12" s="7">
        <f t="shared" ref="H12" si="18">AVERAGE(E12:G12)</f>
        <v>21016.666666666668</v>
      </c>
      <c r="I12" s="7">
        <f t="shared" ref="I12" si="19">SQRT(((SUM((POWER(G12-H12,2)),(POWER(F12-H12,2)),(POWER(E12-H12,2)),)/(COLUMNS(E12:G12)-1))))</f>
        <v>4555.3082588704501</v>
      </c>
      <c r="J12" s="8">
        <f t="shared" ref="J12" si="20">I12/H12*100</f>
        <v>21.674741913737272</v>
      </c>
      <c r="K12" s="7">
        <f t="shared" ref="K12" si="21">((D12/3)*(SUM(E12:G12)))</f>
        <v>21016.666666666664</v>
      </c>
      <c r="L12" s="15">
        <f t="shared" si="4"/>
        <v>16050</v>
      </c>
      <c r="M12" s="7">
        <f t="shared" si="5"/>
        <v>16050</v>
      </c>
    </row>
    <row r="13" spans="1:13" s="9" customFormat="1" ht="119.25" customHeight="1" x14ac:dyDescent="0.25">
      <c r="A13" s="22">
        <v>6</v>
      </c>
      <c r="B13" s="13" t="s">
        <v>24</v>
      </c>
      <c r="C13" s="13" t="s">
        <v>17</v>
      </c>
      <c r="D13" s="13">
        <v>1</v>
      </c>
      <c r="E13" s="14">
        <v>21400</v>
      </c>
      <c r="F13" s="15">
        <v>22000</v>
      </c>
      <c r="G13" s="14">
        <v>25000</v>
      </c>
      <c r="H13" s="7">
        <f t="shared" ref="H13" si="22">AVERAGE(E13:G13)</f>
        <v>22800</v>
      </c>
      <c r="I13" s="7">
        <f t="shared" ref="I13" si="23">SQRT(((SUM((POWER(G13-H13,2)),(POWER(F13-H13,2)),(POWER(E13-H13,2)),)/(COLUMNS(E13:G13)-1))))</f>
        <v>1928.730152198591</v>
      </c>
      <c r="J13" s="8">
        <f t="shared" ref="J13" si="24">I13/H13*100</f>
        <v>8.4593427728008379</v>
      </c>
      <c r="K13" s="7">
        <f t="shared" ref="K13" si="25">((D13/3)*(SUM(E13:G13)))</f>
        <v>22800</v>
      </c>
      <c r="L13" s="15">
        <f t="shared" si="4"/>
        <v>21400</v>
      </c>
      <c r="M13" s="7">
        <f t="shared" si="5"/>
        <v>21400</v>
      </c>
    </row>
    <row r="14" spans="1:13" s="9" customFormat="1" ht="119.25" customHeight="1" x14ac:dyDescent="0.25">
      <c r="A14" s="22">
        <v>7</v>
      </c>
      <c r="B14" s="13" t="s">
        <v>25</v>
      </c>
      <c r="C14" s="13" t="s">
        <v>17</v>
      </c>
      <c r="D14" s="13">
        <v>1</v>
      </c>
      <c r="E14" s="14">
        <v>16050</v>
      </c>
      <c r="F14" s="15">
        <v>22000</v>
      </c>
      <c r="G14" s="14">
        <v>25000</v>
      </c>
      <c r="H14" s="7">
        <f t="shared" ref="H14" si="26">AVERAGE(E14:G14)</f>
        <v>21016.666666666668</v>
      </c>
      <c r="I14" s="7">
        <f t="shared" ref="I14" si="27">SQRT(((SUM((POWER(G14-H14,2)),(POWER(F14-H14,2)),(POWER(E14-H14,2)),)/(COLUMNS(E14:G14)-1))))</f>
        <v>4555.3082588704501</v>
      </c>
      <c r="J14" s="8">
        <f t="shared" ref="J14" si="28">I14/H14*100</f>
        <v>21.674741913737272</v>
      </c>
      <c r="K14" s="7">
        <f t="shared" ref="K14" si="29">((D14/3)*(SUM(E14:G14)))</f>
        <v>21016.666666666664</v>
      </c>
      <c r="L14" s="15">
        <f t="shared" si="4"/>
        <v>16050</v>
      </c>
      <c r="M14" s="7">
        <f t="shared" si="5"/>
        <v>16050</v>
      </c>
    </row>
    <row r="15" spans="1:13" s="9" customFormat="1" ht="119.25" customHeight="1" x14ac:dyDescent="0.25">
      <c r="A15" s="22">
        <v>8</v>
      </c>
      <c r="B15" s="13" t="s">
        <v>26</v>
      </c>
      <c r="C15" s="13" t="s">
        <v>17</v>
      </c>
      <c r="D15" s="13">
        <v>1</v>
      </c>
      <c r="E15" s="14">
        <v>12840</v>
      </c>
      <c r="F15" s="15">
        <v>22000</v>
      </c>
      <c r="G15" s="14">
        <v>25000</v>
      </c>
      <c r="H15" s="7">
        <f t="shared" ref="H15" si="30">AVERAGE(E15:G15)</f>
        <v>19946.666666666668</v>
      </c>
      <c r="I15" s="7">
        <f t="shared" ref="I15" si="31">SQRT(((SUM((POWER(G15-H15,2)),(POWER(F15-H15,2)),(POWER(E15-H15,2)),)/(COLUMNS(E15:G15)-1))))</f>
        <v>6334.708622607146</v>
      </c>
      <c r="J15" s="8">
        <f t="shared" ref="J15" si="32">I15/H15*100</f>
        <v>31.75823173098502</v>
      </c>
      <c r="K15" s="7">
        <f t="shared" ref="K15" si="33">((D15/3)*(SUM(E15:G15)))</f>
        <v>19946.666666666664</v>
      </c>
      <c r="L15" s="15">
        <f t="shared" si="4"/>
        <v>12840</v>
      </c>
      <c r="M15" s="7">
        <f t="shared" si="5"/>
        <v>12840</v>
      </c>
    </row>
    <row r="16" spans="1:13" s="9" customFormat="1" ht="119.25" customHeight="1" x14ac:dyDescent="0.25">
      <c r="A16" s="22">
        <v>9</v>
      </c>
      <c r="B16" s="13" t="s">
        <v>27</v>
      </c>
      <c r="C16" s="13" t="s">
        <v>17</v>
      </c>
      <c r="D16" s="13">
        <v>1</v>
      </c>
      <c r="E16" s="14">
        <v>21400</v>
      </c>
      <c r="F16" s="15">
        <v>22000</v>
      </c>
      <c r="G16" s="14">
        <v>25000</v>
      </c>
      <c r="H16" s="7">
        <f t="shared" ref="H16" si="34">AVERAGE(E16:G16)</f>
        <v>22800</v>
      </c>
      <c r="I16" s="7">
        <f t="shared" ref="I16" si="35">SQRT(((SUM((POWER(G16-H16,2)),(POWER(F16-H16,2)),(POWER(E16-H16,2)),)/(COLUMNS(E16:G16)-1))))</f>
        <v>1928.730152198591</v>
      </c>
      <c r="J16" s="8">
        <f t="shared" ref="J16" si="36">I16/H16*100</f>
        <v>8.4593427728008379</v>
      </c>
      <c r="K16" s="7">
        <f t="shared" ref="K16" si="37">((D16/3)*(SUM(E16:G16)))</f>
        <v>22800</v>
      </c>
      <c r="L16" s="15">
        <f t="shared" si="4"/>
        <v>21400</v>
      </c>
      <c r="M16" s="7">
        <f t="shared" si="5"/>
        <v>21400</v>
      </c>
    </row>
    <row r="17" spans="1:13" s="9" customFormat="1" ht="119.25" customHeight="1" x14ac:dyDescent="0.25">
      <c r="A17" s="22">
        <v>10</v>
      </c>
      <c r="B17" s="13" t="s">
        <v>28</v>
      </c>
      <c r="C17" s="13" t="s">
        <v>17</v>
      </c>
      <c r="D17" s="13">
        <v>1</v>
      </c>
      <c r="E17" s="14">
        <v>12840</v>
      </c>
      <c r="F17" s="15">
        <v>22000</v>
      </c>
      <c r="G17" s="14">
        <v>25000</v>
      </c>
      <c r="H17" s="7">
        <f t="shared" ref="H17" si="38">AVERAGE(E17:G17)</f>
        <v>19946.666666666668</v>
      </c>
      <c r="I17" s="7">
        <f t="shared" ref="I17" si="39">SQRT(((SUM((POWER(G17-H17,2)),(POWER(F17-H17,2)),(POWER(E17-H17,2)),)/(COLUMNS(E17:G17)-1))))</f>
        <v>6334.708622607146</v>
      </c>
      <c r="J17" s="8">
        <f t="shared" ref="J17" si="40">I17/H17*100</f>
        <v>31.75823173098502</v>
      </c>
      <c r="K17" s="7">
        <f t="shared" ref="K17" si="41">((D17/3)*(SUM(E17:G17)))</f>
        <v>19946.666666666664</v>
      </c>
      <c r="L17" s="15">
        <f t="shared" si="4"/>
        <v>12840</v>
      </c>
      <c r="M17" s="7">
        <f t="shared" si="5"/>
        <v>12840</v>
      </c>
    </row>
    <row r="18" spans="1:13" s="9" customFormat="1" ht="119.25" customHeight="1" x14ac:dyDescent="0.25">
      <c r="A18" s="22">
        <v>11</v>
      </c>
      <c r="B18" s="13" t="s">
        <v>29</v>
      </c>
      <c r="C18" s="13" t="s">
        <v>17</v>
      </c>
      <c r="D18" s="13">
        <v>1</v>
      </c>
      <c r="E18" s="14">
        <v>16050</v>
      </c>
      <c r="F18" s="15">
        <v>22000</v>
      </c>
      <c r="G18" s="14">
        <v>25000</v>
      </c>
      <c r="H18" s="7">
        <f t="shared" ref="H18" si="42">AVERAGE(E18:G18)</f>
        <v>21016.666666666668</v>
      </c>
      <c r="I18" s="7">
        <f t="shared" ref="I18" si="43">SQRT(((SUM((POWER(G18-H18,2)),(POWER(F18-H18,2)),(POWER(E18-H18,2)),)/(COLUMNS(E18:G18)-1))))</f>
        <v>4555.3082588704501</v>
      </c>
      <c r="J18" s="8">
        <f t="shared" ref="J18" si="44">I18/H18*100</f>
        <v>21.674741913737272</v>
      </c>
      <c r="K18" s="7">
        <f t="shared" ref="K18" si="45">((D18/3)*(SUM(E18:G18)))</f>
        <v>21016.666666666664</v>
      </c>
      <c r="L18" s="15">
        <f t="shared" si="4"/>
        <v>16050</v>
      </c>
      <c r="M18" s="7">
        <f t="shared" si="5"/>
        <v>16050</v>
      </c>
    </row>
    <row r="19" spans="1:13" s="9" customFormat="1" ht="119.25" customHeight="1" x14ac:dyDescent="0.25">
      <c r="A19" s="22">
        <v>12</v>
      </c>
      <c r="B19" s="13" t="s">
        <v>30</v>
      </c>
      <c r="C19" s="13" t="s">
        <v>17</v>
      </c>
      <c r="D19" s="13">
        <v>1</v>
      </c>
      <c r="E19" s="14">
        <v>16050</v>
      </c>
      <c r="F19" s="15">
        <v>22000</v>
      </c>
      <c r="G19" s="14">
        <v>25000</v>
      </c>
      <c r="H19" s="7">
        <f t="shared" ref="H19" si="46">AVERAGE(E19:G19)</f>
        <v>21016.666666666668</v>
      </c>
      <c r="I19" s="7">
        <f t="shared" ref="I19" si="47">SQRT(((SUM((POWER(G19-H19,2)),(POWER(F19-H19,2)),(POWER(E19-H19,2)),)/(COLUMNS(E19:G19)-1))))</f>
        <v>4555.3082588704501</v>
      </c>
      <c r="J19" s="8">
        <f t="shared" ref="J19" si="48">I19/H19*100</f>
        <v>21.674741913737272</v>
      </c>
      <c r="K19" s="7">
        <f t="shared" ref="K19" si="49">((D19/3)*(SUM(E19:G19)))</f>
        <v>21016.666666666664</v>
      </c>
      <c r="L19" s="15">
        <f t="shared" si="4"/>
        <v>16050</v>
      </c>
      <c r="M19" s="7">
        <f t="shared" si="5"/>
        <v>16050</v>
      </c>
    </row>
    <row r="20" spans="1:13" s="9" customFormat="1" ht="119.25" customHeight="1" x14ac:dyDescent="0.25">
      <c r="A20" s="22">
        <v>13</v>
      </c>
      <c r="B20" s="13" t="s">
        <v>31</v>
      </c>
      <c r="C20" s="13" t="s">
        <v>17</v>
      </c>
      <c r="D20" s="13">
        <v>1</v>
      </c>
      <c r="E20" s="14">
        <v>16050</v>
      </c>
      <c r="F20" s="15">
        <v>22000</v>
      </c>
      <c r="G20" s="14">
        <v>25000</v>
      </c>
      <c r="H20" s="7">
        <f t="shared" ref="H20" si="50">AVERAGE(E20:G20)</f>
        <v>21016.666666666668</v>
      </c>
      <c r="I20" s="7">
        <f t="shared" ref="I20" si="51">SQRT(((SUM((POWER(G20-H20,2)),(POWER(F20-H20,2)),(POWER(E20-H20,2)),)/(COLUMNS(E20:G20)-1))))</f>
        <v>4555.3082588704501</v>
      </c>
      <c r="J20" s="8">
        <f t="shared" ref="J20" si="52">I20/H20*100</f>
        <v>21.674741913737272</v>
      </c>
      <c r="K20" s="7">
        <f t="shared" ref="K20" si="53">((D20/3)*(SUM(E20:G20)))</f>
        <v>21016.666666666664</v>
      </c>
      <c r="L20" s="15">
        <f t="shared" si="4"/>
        <v>16050</v>
      </c>
      <c r="M20" s="7">
        <f t="shared" si="5"/>
        <v>16050</v>
      </c>
    </row>
    <row r="21" spans="1:13" s="9" customFormat="1" ht="119.25" customHeight="1" x14ac:dyDescent="0.25">
      <c r="A21" s="22">
        <v>14</v>
      </c>
      <c r="B21" s="13" t="s">
        <v>32</v>
      </c>
      <c r="C21" s="13" t="s">
        <v>17</v>
      </c>
      <c r="D21" s="13">
        <v>1</v>
      </c>
      <c r="E21" s="14">
        <v>16050</v>
      </c>
      <c r="F21" s="15">
        <v>22000</v>
      </c>
      <c r="G21" s="14">
        <v>25000</v>
      </c>
      <c r="H21" s="7">
        <f t="shared" ref="H21" si="54">AVERAGE(E21:G21)</f>
        <v>21016.666666666668</v>
      </c>
      <c r="I21" s="7">
        <f t="shared" ref="I21" si="55">SQRT(((SUM((POWER(G21-H21,2)),(POWER(F21-H21,2)),(POWER(E21-H21,2)),)/(COLUMNS(E21:G21)-1))))</f>
        <v>4555.3082588704501</v>
      </c>
      <c r="J21" s="8">
        <f t="shared" ref="J21" si="56">I21/H21*100</f>
        <v>21.674741913737272</v>
      </c>
      <c r="K21" s="7">
        <f t="shared" ref="K21" si="57">((D21/3)*(SUM(E21:G21)))</f>
        <v>21016.666666666664</v>
      </c>
      <c r="L21" s="15">
        <f t="shared" si="4"/>
        <v>16050</v>
      </c>
      <c r="M21" s="7">
        <f t="shared" si="5"/>
        <v>16050</v>
      </c>
    </row>
    <row r="22" spans="1:13" s="9" customFormat="1" ht="119.25" customHeight="1" x14ac:dyDescent="0.25">
      <c r="A22" s="22">
        <v>15</v>
      </c>
      <c r="B22" s="13" t="s">
        <v>33</v>
      </c>
      <c r="C22" s="13" t="s">
        <v>17</v>
      </c>
      <c r="D22" s="13">
        <v>1</v>
      </c>
      <c r="E22" s="14">
        <v>16050</v>
      </c>
      <c r="F22" s="15">
        <v>22000</v>
      </c>
      <c r="G22" s="14">
        <v>25000</v>
      </c>
      <c r="H22" s="7">
        <f t="shared" ref="H22" si="58">AVERAGE(E22:G22)</f>
        <v>21016.666666666668</v>
      </c>
      <c r="I22" s="7">
        <f t="shared" ref="I22" si="59">SQRT(((SUM((POWER(G22-H22,2)),(POWER(F22-H22,2)),(POWER(E22-H22,2)),)/(COLUMNS(E22:G22)-1))))</f>
        <v>4555.3082588704501</v>
      </c>
      <c r="J22" s="8">
        <f t="shared" ref="J22" si="60">I22/H22*100</f>
        <v>21.674741913737272</v>
      </c>
      <c r="K22" s="7">
        <f t="shared" ref="K22" si="61">((D22/3)*(SUM(E22:G22)))</f>
        <v>21016.666666666664</v>
      </c>
      <c r="L22" s="15">
        <f t="shared" si="4"/>
        <v>16050</v>
      </c>
      <c r="M22" s="7">
        <f t="shared" si="5"/>
        <v>16050</v>
      </c>
    </row>
    <row r="23" spans="1:13" s="9" customFormat="1" ht="119.25" customHeight="1" x14ac:dyDescent="0.25">
      <c r="A23" s="22">
        <v>16</v>
      </c>
      <c r="B23" s="13" t="s">
        <v>34</v>
      </c>
      <c r="C23" s="13" t="s">
        <v>17</v>
      </c>
      <c r="D23" s="13">
        <v>1</v>
      </c>
      <c r="E23" s="14">
        <v>16050</v>
      </c>
      <c r="F23" s="15">
        <v>22000</v>
      </c>
      <c r="G23" s="14">
        <v>25000</v>
      </c>
      <c r="H23" s="7">
        <f t="shared" ref="H23" si="62">AVERAGE(E23:G23)</f>
        <v>21016.666666666668</v>
      </c>
      <c r="I23" s="7">
        <f t="shared" ref="I23" si="63">SQRT(((SUM((POWER(G23-H23,2)),(POWER(F23-H23,2)),(POWER(E23-H23,2)),)/(COLUMNS(E23:G23)-1))))</f>
        <v>4555.3082588704501</v>
      </c>
      <c r="J23" s="8">
        <f t="shared" ref="J23" si="64">I23/H23*100</f>
        <v>21.674741913737272</v>
      </c>
      <c r="K23" s="7">
        <f t="shared" ref="K23" si="65">((D23/3)*(SUM(E23:G23)))</f>
        <v>21016.666666666664</v>
      </c>
      <c r="L23" s="15">
        <f t="shared" si="4"/>
        <v>16050</v>
      </c>
      <c r="M23" s="7">
        <f t="shared" si="5"/>
        <v>16050</v>
      </c>
    </row>
    <row r="24" spans="1:13" s="9" customFormat="1" ht="119.25" customHeight="1" x14ac:dyDescent="0.25">
      <c r="A24" s="22">
        <v>17</v>
      </c>
      <c r="B24" s="13" t="s">
        <v>35</v>
      </c>
      <c r="C24" s="13" t="s">
        <v>17</v>
      </c>
      <c r="D24" s="13">
        <v>1</v>
      </c>
      <c r="E24" s="14">
        <v>21400</v>
      </c>
      <c r="F24" s="15">
        <v>22000</v>
      </c>
      <c r="G24" s="14">
        <v>25000</v>
      </c>
      <c r="H24" s="7">
        <f t="shared" ref="H24" si="66">AVERAGE(E24:G24)</f>
        <v>22800</v>
      </c>
      <c r="I24" s="7">
        <f t="shared" ref="I24" si="67">SQRT(((SUM((POWER(G24-H24,2)),(POWER(F24-H24,2)),(POWER(E24-H24,2)),)/(COLUMNS(E24:G24)-1))))</f>
        <v>1928.730152198591</v>
      </c>
      <c r="J24" s="8">
        <f t="shared" ref="J24" si="68">I24/H24*100</f>
        <v>8.4593427728008379</v>
      </c>
      <c r="K24" s="7">
        <f t="shared" ref="K24" si="69">((D24/3)*(SUM(E24:G24)))</f>
        <v>22800</v>
      </c>
      <c r="L24" s="15">
        <f t="shared" si="4"/>
        <v>21400</v>
      </c>
      <c r="M24" s="7">
        <f t="shared" si="5"/>
        <v>21400</v>
      </c>
    </row>
    <row r="25" spans="1:13" s="9" customFormat="1" ht="119.25" customHeight="1" x14ac:dyDescent="0.25">
      <c r="A25" s="22">
        <v>18</v>
      </c>
      <c r="B25" s="13" t="s">
        <v>36</v>
      </c>
      <c r="C25" s="13" t="s">
        <v>17</v>
      </c>
      <c r="D25" s="13">
        <v>1</v>
      </c>
      <c r="E25" s="14">
        <v>16050</v>
      </c>
      <c r="F25" s="15">
        <v>22000</v>
      </c>
      <c r="G25" s="14">
        <v>25000</v>
      </c>
      <c r="H25" s="7">
        <f t="shared" ref="H25" si="70">AVERAGE(E25:G25)</f>
        <v>21016.666666666668</v>
      </c>
      <c r="I25" s="7">
        <f t="shared" ref="I25" si="71">SQRT(((SUM((POWER(G25-H25,2)),(POWER(F25-H25,2)),(POWER(E25-H25,2)),)/(COLUMNS(E25:G25)-1))))</f>
        <v>4555.3082588704501</v>
      </c>
      <c r="J25" s="8">
        <f t="shared" ref="J25" si="72">I25/H25*100</f>
        <v>21.674741913737272</v>
      </c>
      <c r="K25" s="7">
        <f t="shared" ref="K25" si="73">((D25/3)*(SUM(E25:G25)))</f>
        <v>21016.666666666664</v>
      </c>
      <c r="L25" s="15">
        <f t="shared" si="4"/>
        <v>16050</v>
      </c>
      <c r="M25" s="7">
        <f t="shared" si="5"/>
        <v>16050</v>
      </c>
    </row>
    <row r="26" spans="1:13" s="9" customFormat="1" ht="119.25" customHeight="1" x14ac:dyDescent="0.25">
      <c r="A26" s="22">
        <v>19</v>
      </c>
      <c r="B26" s="13" t="s">
        <v>37</v>
      </c>
      <c r="C26" s="13" t="s">
        <v>17</v>
      </c>
      <c r="D26" s="13">
        <v>1</v>
      </c>
      <c r="E26" s="14">
        <v>21400</v>
      </c>
      <c r="F26" s="15">
        <v>22000</v>
      </c>
      <c r="G26" s="14">
        <v>25000</v>
      </c>
      <c r="H26" s="7">
        <f t="shared" ref="H26" si="74">AVERAGE(E26:G26)</f>
        <v>22800</v>
      </c>
      <c r="I26" s="7">
        <f t="shared" ref="I26" si="75">SQRT(((SUM((POWER(G26-H26,2)),(POWER(F26-H26,2)),(POWER(E26-H26,2)),)/(COLUMNS(E26:G26)-1))))</f>
        <v>1928.730152198591</v>
      </c>
      <c r="J26" s="8">
        <f t="shared" ref="J26" si="76">I26/H26*100</f>
        <v>8.4593427728008379</v>
      </c>
      <c r="K26" s="7">
        <f t="shared" ref="K26" si="77">((D26/3)*(SUM(E26:G26)))</f>
        <v>22800</v>
      </c>
      <c r="L26" s="15">
        <f t="shared" si="4"/>
        <v>21400</v>
      </c>
      <c r="M26" s="7">
        <f t="shared" si="5"/>
        <v>21400</v>
      </c>
    </row>
    <row r="27" spans="1:13" s="9" customFormat="1" ht="119.25" customHeight="1" x14ac:dyDescent="0.25">
      <c r="A27" s="22">
        <v>20</v>
      </c>
      <c r="B27" s="13" t="s">
        <v>38</v>
      </c>
      <c r="C27" s="13" t="s">
        <v>17</v>
      </c>
      <c r="D27" s="13">
        <v>1</v>
      </c>
      <c r="E27" s="14">
        <v>32100</v>
      </c>
      <c r="F27" s="15">
        <v>22000</v>
      </c>
      <c r="G27" s="14">
        <v>25000</v>
      </c>
      <c r="H27" s="7">
        <f t="shared" ref="H27" si="78">AVERAGE(E27:G27)</f>
        <v>26366.666666666668</v>
      </c>
      <c r="I27" s="7">
        <f t="shared" ref="I27" si="79">SQRT(((SUM((POWER(G27-H27,2)),(POWER(F27-H27,2)),(POWER(E27-H27,2)),)/(COLUMNS(E27:G27)-1))))</f>
        <v>5186.8423277880092</v>
      </c>
      <c r="J27" s="8">
        <f t="shared" ref="J27" si="80">I27/H27*100</f>
        <v>19.67196837340585</v>
      </c>
      <c r="K27" s="7">
        <f t="shared" ref="K27" si="81">((D27/3)*(SUM(E27:G27)))</f>
        <v>26366.666666666664</v>
      </c>
      <c r="L27" s="15">
        <f t="shared" si="4"/>
        <v>32100</v>
      </c>
      <c r="M27" s="7">
        <f t="shared" si="5"/>
        <v>32100</v>
      </c>
    </row>
    <row r="28" spans="1:13" s="9" customFormat="1" ht="119.25" customHeight="1" x14ac:dyDescent="0.25">
      <c r="A28" s="22">
        <v>21</v>
      </c>
      <c r="B28" s="13" t="s">
        <v>39</v>
      </c>
      <c r="C28" s="13" t="s">
        <v>17</v>
      </c>
      <c r="D28" s="13">
        <v>1</v>
      </c>
      <c r="E28" s="14">
        <v>16050</v>
      </c>
      <c r="F28" s="15">
        <v>22000</v>
      </c>
      <c r="G28" s="14">
        <v>25000</v>
      </c>
      <c r="H28" s="7">
        <f t="shared" ref="H28" si="82">AVERAGE(E28:G28)</f>
        <v>21016.666666666668</v>
      </c>
      <c r="I28" s="7">
        <f t="shared" ref="I28" si="83">SQRT(((SUM((POWER(G28-H28,2)),(POWER(F28-H28,2)),(POWER(E28-H28,2)),)/(COLUMNS(E28:G28)-1))))</f>
        <v>4555.3082588704501</v>
      </c>
      <c r="J28" s="8">
        <f t="shared" ref="J28" si="84">I28/H28*100</f>
        <v>21.674741913737272</v>
      </c>
      <c r="K28" s="7">
        <f t="shared" ref="K28" si="85">((D28/3)*(SUM(E28:G28)))</f>
        <v>21016.666666666664</v>
      </c>
      <c r="L28" s="15">
        <f t="shared" si="4"/>
        <v>16050</v>
      </c>
      <c r="M28" s="7">
        <f t="shared" si="5"/>
        <v>16050</v>
      </c>
    </row>
    <row r="29" spans="1:13" s="9" customFormat="1" ht="51" customHeight="1" x14ac:dyDescent="0.25">
      <c r="A29" s="22">
        <v>22</v>
      </c>
      <c r="B29" s="13" t="s">
        <v>40</v>
      </c>
      <c r="C29" s="13" t="s">
        <v>17</v>
      </c>
      <c r="D29" s="13">
        <v>1</v>
      </c>
      <c r="E29" s="14">
        <v>16050</v>
      </c>
      <c r="F29" s="15">
        <v>22000</v>
      </c>
      <c r="G29" s="14">
        <v>25000</v>
      </c>
      <c r="H29" s="7">
        <f t="shared" ref="H29" si="86">AVERAGE(E29:G29)</f>
        <v>21016.666666666668</v>
      </c>
      <c r="I29" s="7">
        <f t="shared" ref="I29" si="87">SQRT(((SUM((POWER(G29-H29,2)),(POWER(F29-H29,2)),(POWER(E29-H29,2)),)/(COLUMNS(E29:G29)-1))))</f>
        <v>4555.3082588704501</v>
      </c>
      <c r="J29" s="8">
        <f t="shared" ref="J29" si="88">I29/H29*100</f>
        <v>21.674741913737272</v>
      </c>
      <c r="K29" s="7">
        <f t="shared" ref="K29" si="89">((D29/3)*(SUM(E29:G29)))</f>
        <v>21016.666666666664</v>
      </c>
      <c r="L29" s="15">
        <f t="shared" si="4"/>
        <v>16050</v>
      </c>
      <c r="M29" s="7">
        <f t="shared" si="5"/>
        <v>16050</v>
      </c>
    </row>
    <row r="30" spans="1:13" s="9" customFormat="1" ht="19.5" customHeight="1" x14ac:dyDescent="0.25">
      <c r="A30" s="51" t="s">
        <v>14</v>
      </c>
      <c r="B30" s="51"/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10">
        <f>M29+M28+M27+M26+M25+M24+M23+M22+M21+M20+M19+M18+M17+M16+M15+M14+M13+M12+M11+M10+M9+M8</f>
        <v>380920</v>
      </c>
    </row>
    <row r="31" spans="1:13" s="9" customFormat="1" ht="13.8" hidden="1" x14ac:dyDescent="0.25">
      <c r="A31" s="16" t="s">
        <v>16</v>
      </c>
      <c r="B31" s="17"/>
      <c r="C31" s="18"/>
      <c r="D31" s="18"/>
      <c r="E31" s="18"/>
      <c r="F31" s="18"/>
    </row>
    <row r="32" spans="1:13" s="19" customFormat="1" ht="13.5" customHeight="1" x14ac:dyDescent="0.25">
      <c r="A32" s="21" t="s">
        <v>41</v>
      </c>
      <c r="B32" s="21"/>
      <c r="C32" s="21"/>
      <c r="D32" s="21"/>
      <c r="E32" s="21"/>
    </row>
    <row r="33" spans="1:13" s="19" customFormat="1" ht="3" customHeight="1" x14ac:dyDescent="0.25"/>
    <row r="34" spans="1:13" s="20" customFormat="1" ht="9.75" customHeight="1" x14ac:dyDescent="0.25">
      <c r="A34" s="19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</row>
    <row r="35" spans="1:13" ht="12.75" hidden="1" customHeight="1" x14ac:dyDescent="0.25"/>
    <row r="36" spans="1:13" s="5" customFormat="1" ht="36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</row>
    <row r="37" spans="1:13" ht="18.75" customHeight="1" x14ac:dyDescent="0.3">
      <c r="A37" s="5"/>
      <c r="B37" s="2" t="s">
        <v>15</v>
      </c>
      <c r="C37" s="2"/>
      <c r="D37" s="2"/>
      <c r="E37" s="2"/>
      <c r="F37" s="5"/>
      <c r="G37" s="5"/>
      <c r="H37" s="5"/>
      <c r="I37" s="5"/>
      <c r="J37" s="5"/>
      <c r="K37" s="5"/>
      <c r="L37" s="5"/>
      <c r="M37" s="5"/>
    </row>
    <row r="38" spans="1:13" ht="51" customHeight="1" x14ac:dyDescent="0.25">
      <c r="B38" s="5"/>
      <c r="C38" s="5"/>
      <c r="D38" s="5"/>
      <c r="E38" s="5"/>
      <c r="F38" s="5"/>
      <c r="G38" s="6"/>
      <c r="H38" s="5"/>
      <c r="I38" s="5"/>
      <c r="J38" s="6"/>
      <c r="K38" s="5"/>
      <c r="L38" s="5"/>
    </row>
  </sheetData>
  <mergeCells count="14">
    <mergeCell ref="A1:B1"/>
    <mergeCell ref="A2:D2"/>
    <mergeCell ref="B34:M34"/>
    <mergeCell ref="H2:M2"/>
    <mergeCell ref="A5:A7"/>
    <mergeCell ref="C5:C7"/>
    <mergeCell ref="D5:D7"/>
    <mergeCell ref="E5:G6"/>
    <mergeCell ref="K5:M6"/>
    <mergeCell ref="H5:J6"/>
    <mergeCell ref="B5:B7"/>
    <mergeCell ref="A3:M3"/>
    <mergeCell ref="A4:M4"/>
    <mergeCell ref="A30:L30"/>
  </mergeCells>
  <phoneticPr fontId="0" type="noConversion"/>
  <conditionalFormatting sqref="J29">
    <cfRule type="expression" dxfId="21" priority="23" stopIfTrue="1">
      <formula>#REF!&gt;33</formula>
    </cfRule>
  </conditionalFormatting>
  <conditionalFormatting sqref="J28">
    <cfRule type="expression" dxfId="20" priority="21" stopIfTrue="1">
      <formula>#REF!&gt;33</formula>
    </cfRule>
  </conditionalFormatting>
  <conditionalFormatting sqref="J27">
    <cfRule type="expression" dxfId="19" priority="20" stopIfTrue="1">
      <formula>#REF!&gt;33</formula>
    </cfRule>
  </conditionalFormatting>
  <conditionalFormatting sqref="J26">
    <cfRule type="expression" dxfId="18" priority="19" stopIfTrue="1">
      <formula>#REF!&gt;33</formula>
    </cfRule>
  </conditionalFormatting>
  <conditionalFormatting sqref="J25">
    <cfRule type="expression" dxfId="17" priority="18" stopIfTrue="1">
      <formula>#REF!&gt;33</formula>
    </cfRule>
  </conditionalFormatting>
  <conditionalFormatting sqref="J24">
    <cfRule type="expression" dxfId="16" priority="17" stopIfTrue="1">
      <formula>#REF!&gt;33</formula>
    </cfRule>
  </conditionalFormatting>
  <conditionalFormatting sqref="J23">
    <cfRule type="expression" dxfId="15" priority="16" stopIfTrue="1">
      <formula>#REF!&gt;33</formula>
    </cfRule>
  </conditionalFormatting>
  <conditionalFormatting sqref="J22">
    <cfRule type="expression" dxfId="14" priority="15" stopIfTrue="1">
      <formula>#REF!&gt;33</formula>
    </cfRule>
  </conditionalFormatting>
  <conditionalFormatting sqref="J21">
    <cfRule type="expression" dxfId="13" priority="14" stopIfTrue="1">
      <formula>#REF!&gt;33</formula>
    </cfRule>
  </conditionalFormatting>
  <conditionalFormatting sqref="J20">
    <cfRule type="expression" dxfId="12" priority="13" stopIfTrue="1">
      <formula>#REF!&gt;33</formula>
    </cfRule>
  </conditionalFormatting>
  <conditionalFormatting sqref="J19">
    <cfRule type="expression" dxfId="11" priority="12" stopIfTrue="1">
      <formula>#REF!&gt;33</formula>
    </cfRule>
  </conditionalFormatting>
  <conditionalFormatting sqref="J18">
    <cfRule type="expression" dxfId="10" priority="11" stopIfTrue="1">
      <formula>#REF!&gt;33</formula>
    </cfRule>
  </conditionalFormatting>
  <conditionalFormatting sqref="J17">
    <cfRule type="expression" dxfId="9" priority="10" stopIfTrue="1">
      <formula>#REF!&gt;33</formula>
    </cfRule>
  </conditionalFormatting>
  <conditionalFormatting sqref="J16">
    <cfRule type="expression" dxfId="8" priority="9" stopIfTrue="1">
      <formula>#REF!&gt;33</formula>
    </cfRule>
  </conditionalFormatting>
  <conditionalFormatting sqref="J15">
    <cfRule type="expression" dxfId="7" priority="8" stopIfTrue="1">
      <formula>#REF!&gt;33</formula>
    </cfRule>
  </conditionalFormatting>
  <conditionalFormatting sqref="J14">
    <cfRule type="expression" dxfId="6" priority="7" stopIfTrue="1">
      <formula>#REF!&gt;33</formula>
    </cfRule>
  </conditionalFormatting>
  <conditionalFormatting sqref="J13">
    <cfRule type="expression" dxfId="5" priority="6" stopIfTrue="1">
      <formula>#REF!&gt;33</formula>
    </cfRule>
  </conditionalFormatting>
  <conditionalFormatting sqref="J12">
    <cfRule type="expression" dxfId="4" priority="5" stopIfTrue="1">
      <formula>#REF!&gt;33</formula>
    </cfRule>
  </conditionalFormatting>
  <conditionalFormatting sqref="J11">
    <cfRule type="expression" dxfId="3" priority="4" stopIfTrue="1">
      <formula>#REF!&gt;33</formula>
    </cfRule>
  </conditionalFormatting>
  <conditionalFormatting sqref="J10">
    <cfRule type="expression" dxfId="2" priority="3" stopIfTrue="1">
      <formula>#REF!&gt;33</formula>
    </cfRule>
  </conditionalFormatting>
  <conditionalFormatting sqref="J9">
    <cfRule type="expression" dxfId="1" priority="2" stopIfTrue="1">
      <formula>#REF!&gt;33</formula>
    </cfRule>
  </conditionalFormatting>
  <conditionalFormatting sqref="J8">
    <cfRule type="expression" dxfId="0" priority="1" stopIfTrue="1">
      <formula>#REF!&gt;33</formula>
    </cfRule>
  </conditionalFormatting>
  <pageMargins left="0.70866141732283472" right="0.70866141732283472" top="0.74803149606299213" bottom="0.74803149606299213" header="0.31496062992125984" footer="0.31496062992125984"/>
  <pageSetup paperSize="9" scale="1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Н(М)ЦК</vt:lpstr>
      <vt:lpstr>'Расчет Н(М)ЦК'!Область_печати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admkuzm</cp:lastModifiedBy>
  <cp:lastPrinted>2026-04-08T09:36:39Z</cp:lastPrinted>
  <dcterms:created xsi:type="dcterms:W3CDTF">2014-01-15T18:15:09Z</dcterms:created>
  <dcterms:modified xsi:type="dcterms:W3CDTF">2026-05-16T07:46:01Z</dcterms:modified>
</cp:coreProperties>
</file>