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45" windowWidth="22995" windowHeight="9285" activeTab="1"/>
  </bookViews>
  <sheets>
    <sheet name="Договор шаблон" sheetId="1" r:id="rId1"/>
    <sheet name="Специф шаблон" sheetId="2" r:id="rId2"/>
  </sheets>
  <externalReferences>
    <externalReference r:id="rId3"/>
    <externalReference r:id="rId4"/>
  </externalReferences>
  <definedNames>
    <definedName name="_xlnm.Print_Area" localSheetId="0">'Договор шаблон'!$A$1:$M$107</definedName>
    <definedName name="_xlnm.Print_Area" localSheetId="1">'Специф шаблон'!$A$1:$AF$88</definedName>
  </definedNames>
  <calcPr calcId="144525" refMode="R1C1"/>
</workbook>
</file>

<file path=xl/calcChain.xml><?xml version="1.0" encoding="utf-8"?>
<calcChain xmlns="http://schemas.openxmlformats.org/spreadsheetml/2006/main">
  <c r="S86" i="2" l="1"/>
  <c r="A86" i="2"/>
  <c r="G82" i="2"/>
  <c r="A77" i="2"/>
  <c r="S75" i="2"/>
  <c r="A75" i="2"/>
  <c r="J72" i="2"/>
  <c r="Y70" i="2"/>
  <c r="W70" i="2"/>
  <c r="AC70" i="2" s="1"/>
  <c r="T70" i="2"/>
  <c r="C70" i="2"/>
  <c r="Y69" i="2"/>
  <c r="W69" i="2"/>
  <c r="AC69" i="2" s="1"/>
  <c r="T69" i="2"/>
  <c r="C69" i="2"/>
  <c r="AC68" i="2"/>
  <c r="Y68" i="2"/>
  <c r="W68" i="2"/>
  <c r="T68" i="2"/>
  <c r="C68" i="2"/>
  <c r="AC67" i="2"/>
  <c r="Y67" i="2"/>
  <c r="W67" i="2"/>
  <c r="T67" i="2"/>
  <c r="C67" i="2"/>
  <c r="Y66" i="2"/>
  <c r="W66" i="2"/>
  <c r="AC66" i="2" s="1"/>
  <c r="T66" i="2"/>
  <c r="C66" i="2"/>
  <c r="Y65" i="2"/>
  <c r="W65" i="2"/>
  <c r="AC65" i="2" s="1"/>
  <c r="T65" i="2"/>
  <c r="C65" i="2"/>
  <c r="AC64" i="2"/>
  <c r="Y64" i="2"/>
  <c r="W64" i="2"/>
  <c r="T64" i="2"/>
  <c r="C64" i="2"/>
  <c r="AC63" i="2"/>
  <c r="Y63" i="2"/>
  <c r="W63" i="2"/>
  <c r="T63" i="2"/>
  <c r="C63" i="2"/>
  <c r="Y62" i="2"/>
  <c r="W62" i="2"/>
  <c r="AC62" i="2" s="1"/>
  <c r="T62" i="2"/>
  <c r="C62" i="2"/>
  <c r="Y61" i="2"/>
  <c r="W61" i="2"/>
  <c r="AC61" i="2" s="1"/>
  <c r="T61" i="2"/>
  <c r="C61" i="2"/>
  <c r="AC60" i="2"/>
  <c r="Y60" i="2"/>
  <c r="W60" i="2"/>
  <c r="T60" i="2"/>
  <c r="C60" i="2"/>
  <c r="AC59" i="2"/>
  <c r="Y59" i="2"/>
  <c r="W59" i="2"/>
  <c r="T59" i="2"/>
  <c r="C59" i="2"/>
  <c r="Y58" i="2"/>
  <c r="W58" i="2"/>
  <c r="AC58" i="2" s="1"/>
  <c r="T58" i="2"/>
  <c r="C58" i="2"/>
  <c r="Y57" i="2"/>
  <c r="W57" i="2"/>
  <c r="AC57" i="2" s="1"/>
  <c r="T57" i="2"/>
  <c r="C57" i="2"/>
  <c r="AC56" i="2"/>
  <c r="Y56" i="2"/>
  <c r="W56" i="2"/>
  <c r="T56" i="2"/>
  <c r="C56" i="2"/>
  <c r="Y55" i="2"/>
  <c r="AC55" i="2" s="1"/>
  <c r="W55" i="2"/>
  <c r="T55" i="2"/>
  <c r="C55" i="2"/>
  <c r="Y54" i="2"/>
  <c r="W54" i="2"/>
  <c r="AC54" i="2" s="1"/>
  <c r="T54" i="2"/>
  <c r="C54" i="2"/>
  <c r="Y53" i="2"/>
  <c r="W53" i="2"/>
  <c r="AC53" i="2" s="1"/>
  <c r="T53" i="2"/>
  <c r="C53" i="2"/>
  <c r="AC52" i="2"/>
  <c r="Y52" i="2"/>
  <c r="W52" i="2"/>
  <c r="T52" i="2"/>
  <c r="C52" i="2"/>
  <c r="Y51" i="2"/>
  <c r="AC51" i="2" s="1"/>
  <c r="W51" i="2"/>
  <c r="T51" i="2"/>
  <c r="C51" i="2"/>
  <c r="Y50" i="2"/>
  <c r="W50" i="2"/>
  <c r="AC50" i="2" s="1"/>
  <c r="T50" i="2"/>
  <c r="C50" i="2"/>
  <c r="Y49" i="2"/>
  <c r="W49" i="2"/>
  <c r="AC49" i="2" s="1"/>
  <c r="T49" i="2"/>
  <c r="C49" i="2"/>
  <c r="AC48" i="2"/>
  <c r="Y48" i="2"/>
  <c r="W48" i="2"/>
  <c r="T48" i="2"/>
  <c r="C48" i="2"/>
  <c r="Y47" i="2"/>
  <c r="AC47" i="2" s="1"/>
  <c r="W47" i="2"/>
  <c r="T47" i="2"/>
  <c r="C47" i="2"/>
  <c r="Y46" i="2"/>
  <c r="W46" i="2"/>
  <c r="AC46" i="2" s="1"/>
  <c r="T46" i="2"/>
  <c r="C46" i="2"/>
  <c r="Y45" i="2"/>
  <c r="W45" i="2"/>
  <c r="AC45" i="2" s="1"/>
  <c r="T45" i="2"/>
  <c r="C45" i="2"/>
  <c r="AC44" i="2"/>
  <c r="Y44" i="2"/>
  <c r="W44" i="2"/>
  <c r="T44" i="2"/>
  <c r="C44" i="2"/>
  <c r="Y43" i="2"/>
  <c r="AC43" i="2" s="1"/>
  <c r="W43" i="2"/>
  <c r="T43" i="2"/>
  <c r="C43" i="2"/>
  <c r="Y42" i="2"/>
  <c r="W42" i="2"/>
  <c r="AC42" i="2" s="1"/>
  <c r="T42" i="2"/>
  <c r="C42" i="2"/>
  <c r="Y41" i="2"/>
  <c r="W41" i="2"/>
  <c r="AC41" i="2" s="1"/>
  <c r="T41" i="2"/>
  <c r="C41" i="2"/>
  <c r="AC40" i="2"/>
  <c r="Y40" i="2"/>
  <c r="W40" i="2"/>
  <c r="T40" i="2"/>
  <c r="C40" i="2"/>
  <c r="Y39" i="2"/>
  <c r="AC39" i="2" s="1"/>
  <c r="W39" i="2"/>
  <c r="T39" i="2"/>
  <c r="C39" i="2"/>
  <c r="Y38" i="2"/>
  <c r="W38" i="2"/>
  <c r="AC38" i="2" s="1"/>
  <c r="T38" i="2"/>
  <c r="C38" i="2"/>
  <c r="Y37" i="2"/>
  <c r="W37" i="2"/>
  <c r="AC37" i="2" s="1"/>
  <c r="T37" i="2"/>
  <c r="C37" i="2"/>
  <c r="AC36" i="2"/>
  <c r="Y36" i="2"/>
  <c r="W36" i="2"/>
  <c r="T36" i="2"/>
  <c r="C36" i="2"/>
  <c r="Y35" i="2"/>
  <c r="AC35" i="2" s="1"/>
  <c r="W35" i="2"/>
  <c r="T35" i="2"/>
  <c r="C35" i="2"/>
  <c r="Y34" i="2"/>
  <c r="W34" i="2"/>
  <c r="AC34" i="2" s="1"/>
  <c r="T34" i="2"/>
  <c r="C34" i="2"/>
  <c r="Y33" i="2"/>
  <c r="W33" i="2"/>
  <c r="AC33" i="2" s="1"/>
  <c r="T33" i="2"/>
  <c r="C33" i="2"/>
  <c r="Y32" i="2"/>
  <c r="W32" i="2"/>
  <c r="AC32" i="2" s="1"/>
  <c r="T32" i="2"/>
  <c r="C32" i="2"/>
  <c r="Y31" i="2"/>
  <c r="W31" i="2"/>
  <c r="AC31" i="2" s="1"/>
  <c r="T31" i="2"/>
  <c r="C31" i="2"/>
  <c r="Y30" i="2"/>
  <c r="W30" i="2"/>
  <c r="AC30" i="2" s="1"/>
  <c r="T30" i="2"/>
  <c r="C30" i="2"/>
  <c r="Y29" i="2"/>
  <c r="W29" i="2"/>
  <c r="AC29" i="2" s="1"/>
  <c r="T29" i="2"/>
  <c r="C29" i="2"/>
  <c r="Y28" i="2"/>
  <c r="W28" i="2"/>
  <c r="AC28" i="2" s="1"/>
  <c r="T28" i="2"/>
  <c r="C28" i="2"/>
  <c r="Y27" i="2"/>
  <c r="W27" i="2"/>
  <c r="AC27" i="2" s="1"/>
  <c r="T27" i="2"/>
  <c r="C27" i="2"/>
  <c r="Y26" i="2"/>
  <c r="W26" i="2"/>
  <c r="AC26" i="2" s="1"/>
  <c r="T26" i="2"/>
  <c r="C26" i="2"/>
  <c r="Y25" i="2"/>
  <c r="W25" i="2"/>
  <c r="AC25" i="2" s="1"/>
  <c r="T25" i="2"/>
  <c r="C25" i="2"/>
  <c r="Y24" i="2"/>
  <c r="W24" i="2"/>
  <c r="AC24" i="2" s="1"/>
  <c r="T24" i="2"/>
  <c r="C24" i="2"/>
  <c r="Y23" i="2"/>
  <c r="W23" i="2"/>
  <c r="AC23" i="2" s="1"/>
  <c r="T23" i="2"/>
  <c r="C23" i="2"/>
  <c r="Y22" i="2"/>
  <c r="W22" i="2"/>
  <c r="AC22" i="2" s="1"/>
  <c r="T22" i="2"/>
  <c r="C22" i="2"/>
  <c r="Y21" i="2"/>
  <c r="W21" i="2"/>
  <c r="AC21" i="2" s="1"/>
  <c r="T21" i="2"/>
  <c r="C21" i="2"/>
  <c r="Y20" i="2"/>
  <c r="W20" i="2"/>
  <c r="AC20" i="2" s="1"/>
  <c r="T20" i="2"/>
  <c r="C20" i="2"/>
  <c r="Y19" i="2"/>
  <c r="W19" i="2"/>
  <c r="AC19" i="2" s="1"/>
  <c r="T19" i="2"/>
  <c r="C19" i="2"/>
  <c r="Y18" i="2"/>
  <c r="W18" i="2"/>
  <c r="AC18" i="2" s="1"/>
  <c r="T18" i="2"/>
  <c r="C18" i="2"/>
  <c r="Y17" i="2"/>
  <c r="W17" i="2"/>
  <c r="AC17" i="2" s="1"/>
  <c r="T17" i="2"/>
  <c r="C17" i="2"/>
  <c r="Y16" i="2"/>
  <c r="W16" i="2"/>
  <c r="AC16" i="2" s="1"/>
  <c r="T16" i="2"/>
  <c r="C16" i="2"/>
  <c r="Y15" i="2"/>
  <c r="W15" i="2"/>
  <c r="AC15" i="2" s="1"/>
  <c r="T15" i="2"/>
  <c r="C15" i="2"/>
  <c r="Y14" i="2"/>
  <c r="W14" i="2"/>
  <c r="AC14" i="2" s="1"/>
  <c r="T14" i="2"/>
  <c r="C14" i="2"/>
  <c r="Y13" i="2"/>
  <c r="W13" i="2"/>
  <c r="AC13" i="2" s="1"/>
  <c r="T13" i="2"/>
  <c r="C13" i="2"/>
  <c r="Y12" i="2"/>
  <c r="W12" i="2"/>
  <c r="AC12" i="2" s="1"/>
  <c r="T12" i="2"/>
  <c r="C12" i="2"/>
  <c r="Y11" i="2"/>
  <c r="W11" i="2"/>
  <c r="AC11" i="2" s="1"/>
  <c r="T11" i="2"/>
  <c r="C11" i="2"/>
  <c r="J104" i="1"/>
  <c r="C104" i="1"/>
  <c r="E102" i="1"/>
  <c r="A102" i="1"/>
  <c r="B100" i="1"/>
  <c r="B99" i="1"/>
  <c r="B98" i="1"/>
  <c r="A98" i="1"/>
  <c r="B97" i="1"/>
  <c r="B96" i="1"/>
  <c r="B95" i="1"/>
  <c r="A95" i="1"/>
  <c r="B94" i="1"/>
  <c r="A94" i="1"/>
  <c r="B93" i="1"/>
  <c r="B92" i="1"/>
  <c r="B91" i="1"/>
  <c r="B90" i="1"/>
  <c r="A90" i="1"/>
  <c r="B89" i="1"/>
  <c r="A24" i="1"/>
  <c r="Q22" i="1"/>
  <c r="A23" i="1" s="1"/>
  <c r="Q13" i="1"/>
  <c r="A6" i="1"/>
  <c r="R13" i="1"/>
  <c r="A13" i="1" l="1"/>
</calcChain>
</file>

<file path=xl/sharedStrings.xml><?xml version="1.0" encoding="utf-8"?>
<sst xmlns="http://schemas.openxmlformats.org/spreadsheetml/2006/main" count="121" uniqueCount="112">
  <si>
    <t>ДОГОВОР №</t>
  </si>
  <si>
    <t xml:space="preserve">, именуемый в дальнейшем "Заказчик", в лице </t>
  </si>
  <si>
    <t>ИКЗ</t>
  </si>
  <si>
    <t xml:space="preserve">, действующего на основании </t>
  </si>
  <si>
    <t xml:space="preserve"> с одной стороны</t>
  </si>
  <si>
    <t>Ленинградская область г. Гатчина</t>
  </si>
  <si>
    <t>"_____"__________2026г.</t>
  </si>
  <si>
    <t xml:space="preserve">, и ____________________________________________________, в лице _____________________________________________,  действующего на основании свидетельства, именуемого в дальнейшем «Поставщик», с другой стороны, далее совместно именуемые «Стороны», </t>
  </si>
  <si>
    <t>с соблюдением требований Гражданского кодекса Российской Федерации, Федерального закона от 05.04.2013 № 44-ФЗ "О контрактной системе в сфере закупок товаров, работ, услуг для обеспечения государственных и муниципальных нужд" (далее – Закон №44- ФЗ), на основании п. 4, 5  ч. 1 ст. 93 Закона №44 - ФЗ заключили настоящий договор (далее - Договор) о нижеследующем:</t>
  </si>
  <si>
    <t>1.Предмет Договора</t>
  </si>
  <si>
    <r>
      <t xml:space="preserve">1.1. По настоящему Договору Поставщик принимает на себя обязательства по </t>
    </r>
    <r>
      <rPr>
        <sz val="10"/>
        <color indexed="8"/>
        <rFont val="Times New Roman"/>
        <family val="1"/>
        <charset val="204"/>
      </rPr>
      <t>поставке  товаров (далее - Товар) в соответствии со Спецификацией (Приложение № 1 к Договору), а Заказчик обязуется принять и оплатить Товар в соответствии с условиями настоящего Договора.</t>
    </r>
  </si>
  <si>
    <t>1.2. Цена, количество, ассортимент, качественные характеристики, наименование Товара, подлежащего поставке, в рамках настоящего договора, указаны в Спецификации (Приложение№1), которая является неотъемлемой частью настоящего Договора.</t>
  </si>
  <si>
    <r>
      <t>2.</t>
    </r>
    <r>
      <rPr>
        <b/>
        <sz val="10"/>
        <color indexed="8"/>
        <rFont val="Times New Roman"/>
        <family val="1"/>
        <charset val="204"/>
      </rPr>
      <t>    Цена Договора и порядок расчетов</t>
    </r>
  </si>
  <si>
    <t>2.1.</t>
  </si>
  <si>
    <t xml:space="preserve"> Цена договора составляет </t>
  </si>
  <si>
    <t>2.2. Цена Договора включает в себя: стоимость товара, расходы, связанные с доставкой, разгрузкой - погрузкой, размещением в местах хранения Заказчика, стоимость упаковки (тары), маркировки, страхование, таможенные платежи (пошлины), другие установленные налоги, сборы и иные расходы, связанные с исполнением Договора.</t>
  </si>
  <si>
    <t>, НДС _____________________________________________.</t>
  </si>
  <si>
    <t>Цена Договора является твердой и не может изменяться в ходе исполнения Договора, за исключением случаев, установленных законодательством Российской Федерации.</t>
  </si>
  <si>
    <t>, НДС ______________________.</t>
  </si>
  <si>
    <t>2.3. Оплата Товара производится по факту поставки путем перечисления денежных средств Поставщику в течение 10 (десяти) рабочих дней на основании счета, счета-фактуры на отгруженный Товар (в случае применения Поставщиком общей системы налогообложения), товарной накладной, оформленных в соответствии с требованиями действующих нормативных документов и подписанных уполномоченными представителями сторон.</t>
  </si>
  <si>
    <t>2.4. Для проверки исполнения обязательств по Договору, в части их соответствия условиям Договора, Заказчик вправе провести экспертизу. Такая экспертиза проводится Заказчиком своими силами или с привлечением экспертов, экспертных организаций, за исключением случаев, если способ проведения экспертизы прямо определен законодательством.</t>
  </si>
  <si>
    <t>2.5. В случае, если Договор заключается с физическим лицом, за исключением индивидуального предпринимателя или иного занимающегося частной практикой лица, в Договор включается обязательное условие об уменьшении суммы, подлежащей уплате физическому лицу, на размер налоговых платежей, связанных с оплатой Договора.</t>
  </si>
  <si>
    <t>3. Сроки, порядок и условия поставки товара</t>
  </si>
  <si>
    <t xml:space="preserve">3.1. Срок поставки товара - не позднее </t>
  </si>
  <si>
    <t>дней</t>
  </si>
  <si>
    <t>3.1. Срок поставки товара - не позднее _____________________</t>
  </si>
  <si>
    <t xml:space="preserve">3.2. Место поставки товара: </t>
  </si>
  <si>
    <t xml:space="preserve">или самовывоз с адреса: </t>
  </si>
  <si>
    <t>_________________________________________________________________</t>
  </si>
  <si>
    <t>Доставка товара к месту приема-передачи товара должна осуществляться силами Поставщика и за его счет, включая погрузку, перевозку и разгрузку товара, точное время и дата поставки должны быть согласованы с Заказчиком.</t>
  </si>
  <si>
    <t>3.3. Товар должен быть новым (товаром, который не был в употреблении, ремонте, в том числе, который не был восстановлен).</t>
  </si>
  <si>
    <t>3.4. Приемка товара осуществляется Заказчиком по количеству, качеству и ассортименту, которые должны соответствовать указанному в Спецификации, по месту получения товара с участием представителя Поставщика и оформляется путем подписания товарной накладной.</t>
  </si>
  <si>
    <t>Поставщик вместе с товаром передает Заказчику следующий комплект документов: счет; счет-фактура на отгруженный товар (в случае  применения  Поставщиком  общей  системы налогообложения); товарная накладная; документы, подтверждающие качество поставленного товара.</t>
  </si>
  <si>
    <t xml:space="preserve">3.5. Тара и упаковка товара должна обеспечивать полную сохранность от повреждений или порчи во время погрузки, перевозки к конечному пункту назначения и разгрузки и хранение. </t>
  </si>
  <si>
    <t>4. Обязанности Сторон</t>
  </si>
  <si>
    <t>4.1. Поставщик обязан:</t>
  </si>
  <si>
    <t xml:space="preserve">4.1.1. Осуществить поставку товара в соответствии с Приложением №1 в течение срока, указанного в п.3.1 Договора. </t>
  </si>
  <si>
    <t>4.1.2. Гарантировать надлежащее качество поставляемого товара; без дефектов, связанных с материалами и качеством изготовления, в соответствии с техническими характеристиками, указанными техническом задании. Гарантия качества товара: в течение одного года с момента поставки товара.</t>
  </si>
  <si>
    <t>4.1.3. Поставить Товар в упаковке, которая бы обеспечивала его сохранность, товарный вид, предохраняла бы от всякого рода повреждений при транспортировке и хранении.</t>
  </si>
  <si>
    <t>4.1.4. В случае возникновения обстоятельств, замедляющих поставку или делающих её невозможной, в течение 1 (одного) календарного дня поставить об этом в известность Заказчика в письменном виде.</t>
  </si>
  <si>
    <t>4.1.5. Направлять своих представителей для оперативного решения вопросов, возникающих при поставке товара в рамках Договора, наделяя их соответствующими полномочиями.</t>
  </si>
  <si>
    <t>4.1.6. Предоставлять Заказчику счет, счет-фактуру (в случае применения Поставщиком общей системы налогообложения), товарную накладную.</t>
  </si>
  <si>
    <t>4.2. Заказчик обязан:</t>
  </si>
  <si>
    <t>4.2.1. Принять товар по количеству, качеству, ассортименту и комплектности в соответствии с условиями Договора, либо дать мотивированный отказ в приемке товара с оформлением комиссионного акта. В случае мотивированного отказа Заказчика от принятия поставляемого товара, Поставщик обязан устранить все отмеченные недостатки за свой счет в течение 72 (семидесяти двух) часов после получения уведомления об отказе от принятия товара.</t>
  </si>
  <si>
    <t>4.2.2. Своевременно оплатить поставку товара в порядке, предусмотренном разделом 2 Договора.</t>
  </si>
  <si>
    <t>4.2.3. В случае обнаружения после приемки Товара нарушений и несоответствия его предъявляемым к Товару такого рода требованиям, уведомить об этом Поставщика в течение 10 (Десяти) календарных дней с момента выявления недостатков.</t>
  </si>
  <si>
    <t>4.3. Заказчик имеет право:</t>
  </si>
  <si>
    <t>4.3.1. Требовать надлежащего выполнения обязательств по настоящему Договору.</t>
  </si>
  <si>
    <t>4.3.2. При передаче Поставщиком Товара ненадлежащего качества, если Поставщик не заменит Товар ненадлежащего качества в разумные сроки, потребовать по своему выбору:</t>
  </si>
  <si>
    <t>– безвозмездного устранения недостатков, возникших по вине Поставщика;</t>
  </si>
  <si>
    <t>– возмещения расходов по устранению этих недостатков, если устранение было согласовано с Поставщиком, производилось силами третьих лиц и оплачивалось за счет Заказчика.</t>
  </si>
  <si>
    <t>4.3.3. В случае нарушения Поставщиком условий Договора Заказчик вправе удержать из причитающейся к выплате Поставщику суммы по Договору (цены Договора) суммы начисленных штрафных санкций (штрафов, пеней) по Договору. При этом действия Заказчика не являются нарушениями положений настоящего Договора.</t>
  </si>
  <si>
    <t>4.4. Поставщик имеет право:</t>
  </si>
  <si>
    <t>4.4.1. Запрашивать у Заказчика информацию, необходимую для поставки товара</t>
  </si>
  <si>
    <t>4.4.2. Поставщик вправе требовать оплаты в случае надлежащего исполнения обязательств по настоящему Договору в полном объеме.</t>
  </si>
  <si>
    <t>5. Изменение условий Договора</t>
  </si>
  <si>
    <t>5.1. Изменение существенных условий Договора при его исполнении допускается по соглашению Сторон в следующих случаях:</t>
  </si>
  <si>
    <t>– при снижении цены Договора без изменения предусмотренных Договором количества товара, качества поставляемого товара и иных условий Договора;</t>
  </si>
  <si>
    <t xml:space="preserve">– если по предложению Заказчика увеличивается предусмотренное Договором количество товара не более чем на десять процентов или уменьшается предусмотренное Договором количество поставляемого товара не более чем на десять процентов. При этом по соглашению сторон допускается изменение с учетом положений бюджетного законодательства Российской Федерации цены Договора пропорционально дополнительному количеству товара исходя из установленной в Договоре цены единицы товара, но не более чем на десять процентов цены Договора. При уменьшении предусмотренного Договором количества товара Стороны уменьшают цену Договора исходя из цены единицы товара; </t>
  </si>
  <si>
    <t>– при исполнении Договора по согласованию Заказчика с Поставщиком допускается поставка товара, качество, технические и функциональные характеристики (потребительские свойства) которого являются улучшенными по сравнению с качеством и соответствующими техническими и функциональными характеристиками, указанными в Договоре.</t>
  </si>
  <si>
    <t>6. Ответственность сторон</t>
  </si>
  <si>
    <t>6.1. За неисполнение или ненадлежащее исполнение своих обязательств по Договору Стороны несут ответственность в соответствии с порядком, установленном постановлением Правительства Российской Федерации от 30 августа 2017 г. № 1042.</t>
  </si>
  <si>
    <t>7. Обстоятельства непреодолимой силы</t>
  </si>
  <si>
    <t>7.1. Стороны освобождаются от ответственности за частичное или полное неисполнение обязательств по настоящему Договору, если оно явилось следствием природных явлений, военных действий и прочих обстоятельств непреодолимой силы, наличие которых должно быть документально подтверждено соответствующим компетентным органом, и если эти обстоятельства непосредственно повлияли на исполнение настоящего Договора.</t>
  </si>
  <si>
    <t>7.2. Сторона, оказавшаяся не в состоянии выполнить свои обязательства по настоящему Договора, обязана незамедлительно известить другую сторону о наступлении или прекращении действия обстоятельств непреодолимой силы, препятствующих выполнению ею этих обязательств.</t>
  </si>
  <si>
    <t>7.3. Срок исполнения обязательств по настоящему Договору отодвигается соразмерно времени, в течение которого действовали обстоятельства непреодолимой силы, а также последствия, вызванные этими обстоятельствами.</t>
  </si>
  <si>
    <t>7.4. Обстоятельства непреодолимой силы учитываются при исчислении срока действия Договора.</t>
  </si>
  <si>
    <t>8. Односторонний отказ от исполнения Договора</t>
  </si>
  <si>
    <t>8.1. Расторжение настоящего Договора допускается по соглашению Сторон, по решению суда или в связи с односторонним отказом стороны настоящего Договора от исполнения настоящего Договора в соответствии с гражданским законодательством Российской Федерации.</t>
  </si>
  <si>
    <t>8.2. Заказчик вправе принять решение об одностороннем отказе от исполнения Договора по основаниям, предусмотренным Гражданским кодексом Российской Федерации для одностороннего отказа от исполнения отдельных видов обязательств. До принятия решения об одностороннем отказе от исполнения Договора Заказчик вправе провести экспертизу поставленного товара с привлечением экспертов, экспертных организаций.</t>
  </si>
  <si>
    <t>8.3. Заказчик примет решение об одностороннем отказе от исполнения Договора, если в ходе исполнения Договора будет установлено, что Поставщик не соответствует установленным документацией о закупке требованиям к участникам закупки или предоставил недостоверную информацию о своем соответствии таким требованиям, что позволило ему стать победителем определения Поставщика.</t>
  </si>
  <si>
    <t>8.4. Решение Заказчика об одностороннем отказе от исполнения Договора вступает в силу и Договор считается расторгнутым через 10 (десять) дней с даты надлежащего уведомления Заказчиком Исполнителя об одностороннем отказе от исполнения Договора.</t>
  </si>
  <si>
    <t>9. Прочие условия</t>
  </si>
  <si>
    <t>9.1. Все споры между Сторонами по настоящему Договору разрешаются путём переговоров, а при невозможности их урегулирования - в Арбитражном суде Санкт-Петербурга и Ленинградской области, в соответствии с законодательством Российской Федерации.</t>
  </si>
  <si>
    <t>9.2. Настоящий договор составлен в двух экземплярах, имеющих одинаковую юридическую силу, по одному для каждой из Сторон.</t>
  </si>
  <si>
    <t>9.3. Изменение и дополнение Договора возможно по соглашению Сторон. Все изменения и дополнения оформляются в письменном виде путем подписания Сторонами дополнительных соглашений к Договору. Дополнительные соглашения к Договору являются его неотъемлемой частью и вступают в силу с момента их подписания Сторонами.</t>
  </si>
  <si>
    <t>9.4. Во всем, что не предусмотрено настоящим Договором, Стороны руководствуются законодательством Российской Федерации.</t>
  </si>
  <si>
    <t>9.5. Об изменении своего места нахождения, наименования, организационно-правовой формы, банковских реквизитов, контактной информации соответствующая Сторона в пятидневный срок извещает другую Сторону.</t>
  </si>
  <si>
    <t>9.6. Условия настоящего Договора ни прямо, ни косвенно не порождают для Сторон каких-либо иных обязательств, не оговоренных прямо в настоящем Договоре.</t>
  </si>
  <si>
    <t>9.7. К настоящему Договору прилагаются и являются его неотъемлемой частью:</t>
  </si>
  <si>
    <t>– Приложение №1.Спецификация.</t>
  </si>
  <si>
    <t>10. Срок действия Договора</t>
  </si>
  <si>
    <t>Настоящий Договор вступает в силу со дня подписания и действует до выполнения сторонами всех обязательств, предусмотренных настоящим Договором, но не позднее 31.12.2025 года.</t>
  </si>
  <si>
    <t>11.  Реквизиты сторон:</t>
  </si>
  <si>
    <t>ЗАКАЗЧИК:</t>
  </si>
  <si>
    <t>ПОСТАВЩИК:</t>
  </si>
  <si>
    <t>Адрес:</t>
  </si>
  <si>
    <t>ИНН/КПП</t>
  </si>
  <si>
    <t>Банк</t>
  </si>
  <si>
    <t>р/с</t>
  </si>
  <si>
    <t>к/с</t>
  </si>
  <si>
    <t>БИК</t>
  </si>
  <si>
    <t>ОГРН</t>
  </si>
  <si>
    <t>ОГРНИП</t>
  </si>
  <si>
    <t>ОКТМО</t>
  </si>
  <si>
    <t>Тел.</t>
  </si>
  <si>
    <t>Е-mail:</t>
  </si>
  <si>
    <t>МП</t>
  </si>
  <si>
    <t>Приложение №1</t>
  </si>
  <si>
    <t>к договору №</t>
  </si>
  <si>
    <t>от</t>
  </si>
  <si>
    <t>"___"_______2026</t>
  </si>
  <si>
    <t>Спецификация</t>
  </si>
  <si>
    <t>№ п/п</t>
  </si>
  <si>
    <t>Наименование и технические характеристики товара</t>
  </si>
  <si>
    <t>Товар</t>
  </si>
  <si>
    <t>Цена за единицу, рублей</t>
  </si>
  <si>
    <t>Общая стоимость, рублей</t>
  </si>
  <si>
    <t>ед.измерения</t>
  </si>
  <si>
    <t>кол-во</t>
  </si>
  <si>
    <t>Цена договора составляет</t>
  </si>
  <si>
    <t xml:space="preserve"> Цена договора составляет 28280 (Двадцать восемь тысяч двести восемьдесят рублей 00 копеек) , НДС не облагается в связи с освобождением от его уплаты (ст. 145 п.1 НК РФ).</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</si>
</sst>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F800]dddd\,\ mmmm\ dd\,\ yyyy"/>
    <numFmt numFmtId="165" formatCode="dd/mm/yy;@"/>
    <numFmt numFmtId="166" formatCode="#,##0.00&quot;р.&quot;"/>
  </numFmts>
  <fonts count="19" x14ac:knownFonts="1">
    <font>
      <sz val="11"/>
      <color theme="1"/>
      <name val="Calibri"/>
      <family val="2"/>
      <charset val="204"/>
      <scheme val="minor"/>
    </font>
    <font>
      <sz val="11"/>
      <color theme="1"/>
      <name val="Calibri"/>
      <family val="2"/>
      <charset val="204"/>
      <scheme val="minor"/>
    </font>
    <font>
      <sz val="10"/>
      <color theme="1"/>
      <name val="Times New Roman"/>
      <family val="1"/>
      <charset val="204"/>
    </font>
    <font>
      <b/>
      <sz val="10"/>
      <color rgb="FF000000"/>
      <name val="Times New Roman"/>
      <family val="1"/>
      <charset val="204"/>
    </font>
    <font>
      <sz val="10"/>
      <color rgb="FF000000"/>
      <name val="Times New Roman"/>
      <family val="1"/>
      <charset val="204"/>
    </font>
    <font>
      <b/>
      <sz val="10"/>
      <color theme="1"/>
      <name val="Times New Roman"/>
      <family val="1"/>
      <charset val="204"/>
    </font>
    <font>
      <sz val="10"/>
      <color indexed="8"/>
      <name val="Times New Roman"/>
      <family val="1"/>
      <charset val="204"/>
    </font>
    <font>
      <b/>
      <sz val="10"/>
      <color indexed="8"/>
      <name val="Times New Roman"/>
      <family val="1"/>
      <charset val="204"/>
    </font>
    <font>
      <b/>
      <sz val="8"/>
      <color theme="1"/>
      <name val="Times New Roman"/>
      <family val="1"/>
      <charset val="204"/>
    </font>
    <font>
      <sz val="8"/>
      <color indexed="8"/>
      <name val="Arial"/>
      <family val="2"/>
      <charset val="204"/>
    </font>
    <font>
      <sz val="8"/>
      <name val="Arial"/>
      <family val="2"/>
      <charset val="204"/>
    </font>
    <font>
      <sz val="10"/>
      <name val="Arial Cyr"/>
      <charset val="204"/>
    </font>
    <font>
      <sz val="8"/>
      <name val="Arial"/>
      <family val="2"/>
    </font>
    <font>
      <b/>
      <sz val="10"/>
      <name val="Times New Roman"/>
      <family val="1"/>
      <charset val="204"/>
    </font>
    <font>
      <sz val="8"/>
      <name val="Times New Roman"/>
      <family val="1"/>
      <charset val="204"/>
    </font>
    <font>
      <sz val="9"/>
      <name val="Times New Roman"/>
      <family val="1"/>
      <charset val="204"/>
    </font>
    <font>
      <sz val="10"/>
      <name val="Times New Roman"/>
      <family val="1"/>
      <charset val="204"/>
    </font>
    <font>
      <sz val="14"/>
      <name val="Times New Roman"/>
      <family val="1"/>
      <charset val="204"/>
    </font>
    <font>
      <i/>
      <sz val="8"/>
      <name val="Times New Roman"/>
      <family val="1"/>
      <charset val="204"/>
    </font>
  </fonts>
  <fills count="3">
    <fill>
      <patternFill patternType="none"/>
    </fill>
    <fill>
      <patternFill patternType="gray125"/>
    </fill>
    <fill>
      <patternFill patternType="solid">
        <fgColor rgb="FFFFFF00"/>
        <bgColor indexed="64"/>
      </patternFill>
    </fill>
  </fills>
  <borders count="11">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0" fontId="1" fillId="0" borderId="0"/>
    <xf numFmtId="0" fontId="9" fillId="0" borderId="0"/>
    <xf numFmtId="0" fontId="10" fillId="0" borderId="0">
      <alignment horizontal="left"/>
    </xf>
  </cellStyleXfs>
  <cellXfs count="85">
    <xf numFmtId="0" fontId="0" fillId="0" borderId="0" xfId="0"/>
    <xf numFmtId="0" fontId="2" fillId="0" borderId="0" xfId="1" applyFont="1"/>
    <xf numFmtId="0" fontId="3" fillId="0" borderId="0" xfId="1" applyFont="1" applyAlignment="1">
      <alignment horizontal="right"/>
    </xf>
    <xf numFmtId="0" fontId="2" fillId="0" borderId="1" xfId="1" applyFont="1" applyBorder="1"/>
    <xf numFmtId="0" fontId="4" fillId="0" borderId="1" xfId="1" applyFont="1" applyBorder="1" applyAlignment="1">
      <alignment horizontal="right"/>
    </xf>
    <xf numFmtId="0" fontId="2" fillId="0" borderId="2" xfId="1" applyFont="1" applyBorder="1"/>
    <xf numFmtId="164" fontId="5" fillId="0" borderId="0" xfId="1" applyNumberFormat="1" applyFont="1" applyBorder="1" applyAlignment="1">
      <alignment horizontal="center"/>
    </xf>
    <xf numFmtId="0" fontId="2" fillId="0" borderId="0" xfId="1" applyFont="1" applyAlignment="1">
      <alignment horizontal="justify" vertical="top" wrapText="1"/>
    </xf>
    <xf numFmtId="0" fontId="5" fillId="0" borderId="0" xfId="1" applyFont="1" applyAlignment="1">
      <alignment horizontal="center" vertical="center"/>
    </xf>
    <xf numFmtId="4" fontId="2" fillId="2" borderId="0" xfId="1" applyNumberFormat="1" applyFont="1" applyFill="1"/>
    <xf numFmtId="1" fontId="8" fillId="2" borderId="0" xfId="1" applyNumberFormat="1" applyFont="1" applyFill="1" applyAlignment="1">
      <alignment horizontal="center"/>
    </xf>
    <xf numFmtId="165" fontId="5" fillId="0" borderId="0" xfId="1" applyNumberFormat="1" applyFont="1"/>
    <xf numFmtId="14" fontId="2" fillId="0" borderId="0" xfId="1" applyNumberFormat="1" applyFont="1" applyAlignment="1">
      <alignment horizontal="left" vertical="top" wrapText="1"/>
    </xf>
    <xf numFmtId="164" fontId="2" fillId="0" borderId="0" xfId="1" applyNumberFormat="1" applyFont="1"/>
    <xf numFmtId="0" fontId="2" fillId="0" borderId="0" xfId="1" applyFont="1" applyAlignment="1">
      <alignment vertical="top" wrapText="1"/>
    </xf>
    <xf numFmtId="0" fontId="2" fillId="0" borderId="0" xfId="1" applyFont="1" applyFill="1" applyAlignment="1">
      <alignment horizontal="justify" vertical="top" wrapText="1"/>
    </xf>
    <xf numFmtId="0" fontId="5" fillId="0" borderId="0" xfId="1" applyFont="1" applyAlignment="1">
      <alignment vertical="top"/>
    </xf>
    <xf numFmtId="0" fontId="2" fillId="0" borderId="0" xfId="1" applyFont="1" applyAlignment="1">
      <alignment wrapText="1"/>
    </xf>
    <xf numFmtId="0" fontId="2" fillId="0" borderId="0" xfId="1" applyFont="1" applyAlignment="1">
      <alignment vertical="top" wrapText="1"/>
    </xf>
    <xf numFmtId="0" fontId="2" fillId="0" borderId="0" xfId="1" applyFont="1" applyAlignment="1">
      <alignment vertical="top"/>
    </xf>
    <xf numFmtId="0" fontId="2" fillId="0" borderId="0" xfId="1" applyFont="1" applyAlignment="1">
      <alignment vertical="top"/>
    </xf>
    <xf numFmtId="49" fontId="2" fillId="0" borderId="0" xfId="1" applyNumberFormat="1" applyFont="1" applyAlignment="1">
      <alignment vertical="top"/>
    </xf>
    <xf numFmtId="49" fontId="2" fillId="0" borderId="0" xfId="1" applyNumberFormat="1" applyFont="1" applyAlignment="1">
      <alignment horizontal="left"/>
    </xf>
    <xf numFmtId="49" fontId="2" fillId="0" borderId="0" xfId="1" applyNumberFormat="1" applyFont="1"/>
    <xf numFmtId="0" fontId="2" fillId="0" borderId="0" xfId="1" applyNumberFormat="1" applyFont="1" applyAlignment="1">
      <alignment horizontal="left"/>
    </xf>
    <xf numFmtId="0" fontId="2" fillId="0" borderId="0" xfId="1" applyFont="1" applyAlignment="1">
      <alignment horizontal="left"/>
    </xf>
    <xf numFmtId="0" fontId="2" fillId="0" borderId="1" xfId="1" applyFont="1" applyBorder="1" applyAlignment="1">
      <alignment horizontal="right"/>
    </xf>
    <xf numFmtId="164" fontId="2" fillId="0" borderId="1" xfId="1" applyNumberFormat="1" applyFont="1" applyBorder="1" applyAlignment="1"/>
    <xf numFmtId="0" fontId="13" fillId="0" borderId="0" xfId="3" applyFont="1" applyAlignment="1">
      <alignment horizontal="left" vertical="center" wrapText="1"/>
    </xf>
    <xf numFmtId="0" fontId="14" fillId="0" borderId="0" xfId="3" applyFont="1" applyAlignment="1"/>
    <xf numFmtId="0" fontId="15" fillId="0" borderId="0" xfId="3" applyFont="1" applyAlignment="1">
      <alignment vertical="center"/>
    </xf>
    <xf numFmtId="0" fontId="13" fillId="0" borderId="0" xfId="3" applyFont="1" applyAlignment="1">
      <alignment horizontal="center" vertical="center" wrapText="1"/>
    </xf>
    <xf numFmtId="0" fontId="16" fillId="0" borderId="0" xfId="3" applyFont="1" applyAlignment="1">
      <alignment vertical="center" wrapText="1"/>
    </xf>
    <xf numFmtId="0" fontId="13" fillId="0" borderId="0" xfId="3" applyFont="1" applyAlignment="1">
      <alignment vertical="center" wrapText="1"/>
    </xf>
    <xf numFmtId="0" fontId="16" fillId="0" borderId="0" xfId="3" applyFont="1" applyAlignment="1">
      <alignment vertical="center" wrapText="1"/>
    </xf>
    <xf numFmtId="0" fontId="13" fillId="0" borderId="0" xfId="3" applyFont="1" applyAlignment="1">
      <alignment vertical="top" wrapText="1"/>
    </xf>
    <xf numFmtId="0" fontId="16" fillId="0" borderId="0" xfId="3" applyFont="1" applyAlignment="1">
      <alignment horizontal="left" vertical="center" wrapText="1"/>
    </xf>
    <xf numFmtId="14" fontId="16" fillId="0" borderId="0" xfId="3" applyNumberFormat="1" applyFont="1" applyAlignment="1">
      <alignment horizontal="center" vertical="center" wrapText="1"/>
    </xf>
    <xf numFmtId="0" fontId="17" fillId="0" borderId="0" xfId="3" applyFont="1" applyAlignment="1">
      <alignment horizontal="center" vertical="center"/>
    </xf>
    <xf numFmtId="0" fontId="14" fillId="0" borderId="3" xfId="3" applyFont="1" applyBorder="1" applyAlignment="1">
      <alignment horizontal="center" vertical="center" wrapText="1"/>
    </xf>
    <xf numFmtId="0" fontId="14" fillId="0" borderId="4" xfId="3" applyFont="1" applyBorder="1" applyAlignment="1">
      <alignment horizontal="center" vertical="center"/>
    </xf>
    <xf numFmtId="0" fontId="14" fillId="0" borderId="5" xfId="3" applyFont="1" applyBorder="1" applyAlignment="1">
      <alignment horizontal="center" vertical="center"/>
    </xf>
    <xf numFmtId="0" fontId="14" fillId="0" borderId="6" xfId="3" applyFont="1" applyBorder="1" applyAlignment="1">
      <alignment horizontal="center" vertical="center"/>
    </xf>
    <xf numFmtId="0" fontId="14" fillId="0" borderId="3" xfId="3" applyFont="1" applyBorder="1" applyAlignment="1">
      <alignment horizontal="center" vertical="center"/>
    </xf>
    <xf numFmtId="0" fontId="14" fillId="0" borderId="4" xfId="3" applyFont="1" applyBorder="1" applyAlignment="1">
      <alignment horizontal="center" vertical="center" wrapText="1"/>
    </xf>
    <xf numFmtId="0" fontId="14" fillId="0" borderId="5" xfId="3" applyFont="1" applyBorder="1" applyAlignment="1">
      <alignment horizontal="center" vertical="center" wrapText="1"/>
    </xf>
    <xf numFmtId="0" fontId="14" fillId="0" borderId="6" xfId="3" applyFont="1" applyBorder="1" applyAlignment="1">
      <alignment horizontal="center" vertical="center" wrapText="1"/>
    </xf>
    <xf numFmtId="0" fontId="14" fillId="0" borderId="7" xfId="3" applyFont="1" applyBorder="1" applyAlignment="1">
      <alignment horizontal="center" vertical="center"/>
    </xf>
    <xf numFmtId="0" fontId="14" fillId="0" borderId="1" xfId="3" applyFont="1" applyBorder="1" applyAlignment="1">
      <alignment horizontal="center" vertical="center"/>
    </xf>
    <xf numFmtId="0" fontId="14" fillId="0" borderId="8" xfId="3" applyFont="1" applyBorder="1" applyAlignment="1">
      <alignment horizontal="center" vertical="center"/>
    </xf>
    <xf numFmtId="0" fontId="14" fillId="0" borderId="9" xfId="3" applyFont="1" applyBorder="1" applyAlignment="1">
      <alignment horizontal="center" vertical="center" wrapText="1"/>
    </xf>
    <xf numFmtId="0" fontId="14" fillId="0" borderId="2" xfId="3" applyFont="1" applyBorder="1" applyAlignment="1">
      <alignment horizontal="center" vertical="center" wrapText="1"/>
    </xf>
    <xf numFmtId="0" fontId="14" fillId="0" borderId="10" xfId="3" applyFont="1" applyBorder="1" applyAlignment="1">
      <alignment horizontal="center" vertical="center" wrapText="1"/>
    </xf>
    <xf numFmtId="0" fontId="14" fillId="0" borderId="9" xfId="3" applyFont="1" applyBorder="1" applyAlignment="1">
      <alignment horizontal="center" vertical="center"/>
    </xf>
    <xf numFmtId="0" fontId="14" fillId="0" borderId="10" xfId="3" applyFont="1" applyBorder="1" applyAlignment="1">
      <alignment horizontal="center" vertical="center"/>
    </xf>
    <xf numFmtId="0" fontId="14" fillId="0" borderId="7" xfId="3" applyFont="1" applyBorder="1" applyAlignment="1">
      <alignment horizontal="center" vertical="center" wrapText="1"/>
    </xf>
    <xf numFmtId="0" fontId="14" fillId="0" borderId="1" xfId="3" applyFont="1" applyBorder="1" applyAlignment="1">
      <alignment horizontal="center" vertical="center" wrapText="1"/>
    </xf>
    <xf numFmtId="0" fontId="14" fillId="0" borderId="8" xfId="3" applyFont="1" applyBorder="1" applyAlignment="1">
      <alignment horizontal="center" vertical="center" wrapText="1"/>
    </xf>
    <xf numFmtId="0" fontId="18" fillId="0" borderId="9" xfId="3" applyFont="1" applyBorder="1" applyAlignment="1">
      <alignment horizontal="center" vertical="center" wrapText="1"/>
    </xf>
    <xf numFmtId="0" fontId="18" fillId="0" borderId="10" xfId="3" applyFont="1" applyBorder="1" applyAlignment="1">
      <alignment horizontal="center" vertical="center" wrapText="1"/>
    </xf>
    <xf numFmtId="0" fontId="18" fillId="0" borderId="9" xfId="3" applyFont="1" applyBorder="1" applyAlignment="1">
      <alignment horizontal="center" vertical="center"/>
    </xf>
    <xf numFmtId="0" fontId="18" fillId="0" borderId="2" xfId="3" applyFont="1" applyBorder="1" applyAlignment="1">
      <alignment horizontal="center" vertical="center"/>
    </xf>
    <xf numFmtId="0" fontId="18" fillId="0" borderId="10" xfId="3" applyFont="1" applyBorder="1" applyAlignment="1">
      <alignment horizontal="center" vertical="center"/>
    </xf>
    <xf numFmtId="0" fontId="14" fillId="0" borderId="3" xfId="3" applyNumberFormat="1" applyFont="1" applyBorder="1" applyAlignment="1">
      <alignment horizontal="center" vertical="center"/>
    </xf>
    <xf numFmtId="0" fontId="14" fillId="0" borderId="9" xfId="3" applyNumberFormat="1" applyFont="1" applyBorder="1" applyAlignment="1">
      <alignment vertical="center"/>
    </xf>
    <xf numFmtId="0" fontId="14" fillId="0" borderId="2" xfId="3" applyNumberFormat="1" applyFont="1" applyBorder="1" applyAlignment="1">
      <alignment vertical="center"/>
    </xf>
    <xf numFmtId="0" fontId="14" fillId="0" borderId="10" xfId="3" applyNumberFormat="1" applyFont="1" applyBorder="1" applyAlignment="1">
      <alignment vertical="center"/>
    </xf>
    <xf numFmtId="0" fontId="14" fillId="0" borderId="3" xfId="3" applyNumberFormat="1" applyFont="1" applyBorder="1" applyAlignment="1">
      <alignment horizontal="right" vertical="center"/>
    </xf>
    <xf numFmtId="2" fontId="14" fillId="0" borderId="3" xfId="3" applyNumberFormat="1" applyFont="1" applyBorder="1" applyAlignment="1">
      <alignment horizontal="right" vertical="center"/>
    </xf>
    <xf numFmtId="166" fontId="14" fillId="0" borderId="0" xfId="3" applyNumberFormat="1" applyFont="1" applyAlignment="1"/>
    <xf numFmtId="0" fontId="14" fillId="0" borderId="5" xfId="3" applyFont="1" applyBorder="1" applyAlignment="1"/>
    <xf numFmtId="0" fontId="15" fillId="0" borderId="0" xfId="3" applyFont="1" applyBorder="1" applyAlignment="1">
      <alignment wrapText="1"/>
    </xf>
    <xf numFmtId="0" fontId="15" fillId="0" borderId="0" xfId="3" applyFont="1" applyBorder="1" applyAlignment="1">
      <alignment horizontal="center" wrapText="1"/>
    </xf>
    <xf numFmtId="4" fontId="15" fillId="0" borderId="0" xfId="3" applyNumberFormat="1" applyFont="1" applyBorder="1" applyAlignment="1">
      <alignment horizontal="center" wrapText="1"/>
    </xf>
    <xf numFmtId="0" fontId="14" fillId="0" borderId="0" xfId="3" applyFont="1" applyAlignment="1">
      <alignment wrapText="1"/>
    </xf>
    <xf numFmtId="0" fontId="16" fillId="0" borderId="0" xfId="3" applyFont="1" applyAlignment="1"/>
    <xf numFmtId="0" fontId="16" fillId="0" borderId="0" xfId="3" applyFont="1" applyAlignment="1">
      <alignment horizontal="right" vertical="top"/>
    </xf>
    <xf numFmtId="4" fontId="13" fillId="0" borderId="0" xfId="3" applyNumberFormat="1" applyFont="1" applyAlignment="1">
      <alignment vertical="top"/>
    </xf>
    <xf numFmtId="0" fontId="16" fillId="0" borderId="0" xfId="3" applyFont="1" applyAlignment="1">
      <alignment wrapText="1"/>
    </xf>
    <xf numFmtId="0" fontId="13" fillId="0" borderId="0" xfId="3" applyFont="1" applyAlignment="1">
      <alignment wrapText="1"/>
    </xf>
    <xf numFmtId="0" fontId="14" fillId="0" borderId="0" xfId="3" applyFont="1" applyBorder="1" applyAlignment="1"/>
    <xf numFmtId="0" fontId="13" fillId="0" borderId="0" xfId="3" applyFont="1" applyAlignment="1"/>
    <xf numFmtId="0" fontId="14" fillId="0" borderId="1" xfId="3" applyFont="1" applyBorder="1" applyAlignment="1">
      <alignment horizontal="center"/>
    </xf>
    <xf numFmtId="0" fontId="14" fillId="0" borderId="0" xfId="3" applyFont="1" applyAlignment="1"/>
    <xf numFmtId="164" fontId="14" fillId="0" borderId="0" xfId="3" applyNumberFormat="1" applyFont="1" applyAlignment="1">
      <alignment horizontal="left"/>
    </xf>
  </cellXfs>
  <cellStyles count="4">
    <cellStyle name="Обычный" xfId="0" builtinId="0"/>
    <cellStyle name="Обычный 2" xfId="2"/>
    <cellStyle name="Обычный 3" xfId="1"/>
    <cellStyle name="Обычный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1041;&#1077;&#1079;&#1085;&#1072;&#1083;/298%20%20&#1096;&#1082;&#1086;&#1083;&#1072;%207%20&#1076;&#1089;%20%20%2006.10.2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Windows\SumProp.xla"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Наборка"/>
      <sheetName val="Акт приемки"/>
      <sheetName val="Приложение"/>
      <sheetName val="ФАКТ"/>
      <sheetName val="КП"/>
      <sheetName val="Договор шаблон"/>
      <sheetName val="Специф шаблон"/>
      <sheetName val="Ввод"/>
      <sheetName val="Договор без акта (2)"/>
      <sheetName val="Договор без акта"/>
      <sheetName val="Договор шк 7 дс"/>
      <sheetName val="Специф к дог"/>
      <sheetName val="Счёт"/>
      <sheetName val="Накладная"/>
      <sheetName val="Сч-фактура"/>
      <sheetName val="Муниципальный контракт"/>
      <sheetName val="Договор"/>
      <sheetName val="Контракт"/>
      <sheetName val="Расходная накладная"/>
      <sheetName val="ДоговорСДЦ"/>
      <sheetName val="Спецификация"/>
      <sheetName val="Договор 2018"/>
      <sheetName val="Договор шк7 дс"/>
      <sheetName val="ГПД"/>
      <sheetName val="Акт П-П"/>
    </sheetNames>
    <sheetDataSet>
      <sheetData sheetId="0">
        <row r="36">
          <cell r="A36" t="str">
            <v xml:space="preserve"> </v>
          </cell>
          <cell r="H36" t="str">
            <v>/</v>
          </cell>
        </row>
      </sheetData>
      <sheetData sheetId="1"/>
      <sheetData sheetId="2"/>
      <sheetData sheetId="3"/>
      <sheetData sheetId="4"/>
      <sheetData sheetId="5"/>
      <sheetData sheetId="6"/>
      <sheetData sheetId="7">
        <row r="4">
          <cell r="C4" t="str">
            <v>МБОУ "Гатчинская СОШ № 7"</v>
          </cell>
        </row>
        <row r="5">
          <cell r="C5" t="str">
            <v>Директор</v>
          </cell>
          <cell r="D5" t="str">
            <v>Люсова И. Н.</v>
          </cell>
        </row>
        <row r="6">
          <cell r="C6" t="str">
            <v>Директора</v>
          </cell>
          <cell r="D6" t="str">
            <v>Люсовой Ирины Николаевны</v>
          </cell>
          <cell r="G6" t="str">
            <v>устава</v>
          </cell>
        </row>
        <row r="7">
          <cell r="C7" t="str">
            <v>188301, Ленинградская область, г. Гатчина,  ул. Беляева, д.14</v>
          </cell>
        </row>
        <row r="8">
          <cell r="C8">
            <v>4705015973</v>
          </cell>
          <cell r="E8" t="str">
            <v>1024701244930</v>
          </cell>
        </row>
        <row r="9">
          <cell r="C9">
            <v>470501001</v>
          </cell>
        </row>
        <row r="10">
          <cell r="C10" t="str">
            <v>ОКЦ № 1 СЕВЕРО-ЗАПАДНОГО ГУ БАНКА РОССИИ//УФК по Ленинградской области, г. Санкт-Петербург</v>
          </cell>
          <cell r="E10" t="str">
            <v>Казнач сч</v>
          </cell>
          <cell r="F10" t="str">
            <v>03234643415180004500</v>
          </cell>
        </row>
        <row r="11">
          <cell r="B11" t="str">
            <v>ЕКС</v>
          </cell>
          <cell r="C11" t="str">
            <v>40102810745370000098</v>
          </cell>
          <cell r="F11" t="str">
            <v>044030098</v>
          </cell>
        </row>
        <row r="12">
          <cell r="C12" t="str">
            <v>(81371) 2-14-69,2-14-95</v>
          </cell>
          <cell r="D12" t="str">
            <v>gatshina7@mail.ru</v>
          </cell>
          <cell r="F12" t="str">
            <v>ОКТМО</v>
          </cell>
          <cell r="G12">
            <v>41518000</v>
          </cell>
        </row>
        <row r="14">
          <cell r="C14" t="str">
            <v xml:space="preserve">188301, Ленинградская область, г. Гатчина,  ул. Кустова ,44    
</v>
          </cell>
        </row>
        <row r="18">
          <cell r="B18" t="str">
            <v>Получатель:</v>
          </cell>
          <cell r="C18" t="str">
            <v xml:space="preserve">Комитет финансов Гатчинского муниципального округа
(МБОУ Гатчинская СОШ № 7, л/сч 20470501118, 22270501118, 21570501118)
</v>
          </cell>
        </row>
        <row r="25">
          <cell r="B25" t="str">
            <v>Лазурит Бальзам Гель Грейпфрут 500мл *15</v>
          </cell>
          <cell r="D25">
            <v>31</v>
          </cell>
          <cell r="E25" t="str">
            <v>шт</v>
          </cell>
          <cell r="F25">
            <v>130</v>
          </cell>
        </row>
        <row r="26">
          <cell r="B26" t="str">
            <v>Универсальное средство для чистки Domestos (Доместос) Лимонная свежесть, 1 л</v>
          </cell>
          <cell r="D26">
            <v>15</v>
          </cell>
          <cell r="E26" t="str">
            <v>шт</v>
          </cell>
          <cell r="F26">
            <v>260</v>
          </cell>
        </row>
        <row r="27">
          <cell r="B27" t="str">
            <v>Аист д/пола антибактериальный "Ландыш" (Санокс - Ботанический Лес) 950мл  *10</v>
          </cell>
          <cell r="D27">
            <v>20</v>
          </cell>
          <cell r="E27" t="str">
            <v>шт</v>
          </cell>
          <cell r="F27">
            <v>200</v>
          </cell>
        </row>
        <row r="28">
          <cell r="B28" t="str">
            <v>Чистящее средство для сантехники Санокс гель, 750 мл</v>
          </cell>
          <cell r="D28">
            <v>6</v>
          </cell>
          <cell r="E28" t="str">
            <v>шт</v>
          </cell>
          <cell r="F28">
            <v>175</v>
          </cell>
        </row>
        <row r="29">
          <cell r="B29" t="str">
            <v>Мыло туалетное детское Нэфис Алоэ Вера, 90 г</v>
          </cell>
          <cell r="D29">
            <v>42</v>
          </cell>
          <cell r="E29" t="str">
            <v>шт</v>
          </cell>
          <cell r="F29">
            <v>45</v>
          </cell>
        </row>
        <row r="30">
          <cell r="B30" t="str">
            <v>Мыло хозяйственное Калужский блеск в прозрачной обертке, 72%, 200 г</v>
          </cell>
          <cell r="D30">
            <v>10</v>
          </cell>
          <cell r="E30" t="str">
            <v>шт</v>
          </cell>
          <cell r="F30">
            <v>35</v>
          </cell>
        </row>
        <row r="31">
          <cell r="B31" t="str">
            <v>Ст\порошок НК УШАСТЫЙ НЯНЬ 2,4кг</v>
          </cell>
          <cell r="D31">
            <v>3</v>
          </cell>
          <cell r="E31" t="str">
            <v>шт</v>
          </cell>
          <cell r="F31">
            <v>655</v>
          </cell>
        </row>
        <row r="32">
          <cell r="B32" t="str">
            <v>Перчатки латекс L "Дуэт" х/б напыление бело-зеленый 90гр в/пакете (ДМ)</v>
          </cell>
          <cell r="D32">
            <v>45</v>
          </cell>
          <cell r="E32" t="str">
            <v>пар</v>
          </cell>
          <cell r="F32">
            <v>120</v>
          </cell>
        </row>
        <row r="33">
          <cell r="B33" t="str">
            <v>Перчатки х/б 5 нитей Волна (графит)</v>
          </cell>
          <cell r="D33">
            <v>15</v>
          </cell>
          <cell r="E33" t="str">
            <v>пар</v>
          </cell>
          <cell r="F33">
            <v>25</v>
          </cell>
        </row>
        <row r="34">
          <cell r="B34" t="str">
            <v>Мешки д/мусора ПНД MirPack  30л. 20шт Хит (8мкм) 50*60 см. Черные  *36</v>
          </cell>
          <cell r="D34">
            <v>40</v>
          </cell>
          <cell r="E34" t="str">
            <v>шт</v>
          </cell>
          <cell r="F34">
            <v>50</v>
          </cell>
        </row>
        <row r="35">
          <cell r="B35" t="str">
            <v>Мешки д/мусора ПВД MirPack 120л. 10шт  Premium+ (40мкм) Черные  *12</v>
          </cell>
          <cell r="D35">
            <v>15</v>
          </cell>
          <cell r="E35" t="str">
            <v>шт</v>
          </cell>
          <cell r="F35">
            <v>200</v>
          </cell>
        </row>
        <row r="36">
          <cell r="B36" t="str">
            <v>Мочалка для посуды York Мини, стальная</v>
          </cell>
          <cell r="D36">
            <v>10</v>
          </cell>
          <cell r="E36" t="str">
            <v>шт</v>
          </cell>
          <cell r="F36">
            <v>35</v>
          </cell>
        </row>
        <row r="37">
          <cell r="B37" t="str">
            <v>Нитепрошивное полотно Неткол «Волна», ширина 78 см, рулон 50 м 120г/м2</v>
          </cell>
          <cell r="D37">
            <v>1</v>
          </cell>
          <cell r="E37" t="str">
            <v>шт</v>
          </cell>
          <cell r="F37">
            <v>2994.76</v>
          </cell>
        </row>
        <row r="38">
          <cell r="B38" t="str">
            <v>Салфетки  Мягкий знак 100л  *40</v>
          </cell>
          <cell r="D38">
            <v>16</v>
          </cell>
          <cell r="E38" t="str">
            <v>шт</v>
          </cell>
          <cell r="F38">
            <v>60</v>
          </cell>
        </row>
        <row r="39">
          <cell r="B39" t="str">
            <v>ТУАЛЕТНАЯ БУМАГА "ЯБЛОКО" 2 СЛОЯ, 4 РУЛОНА, БЕЛАЯ (1/12) "ЛИЛИЯ"</v>
          </cell>
          <cell r="D39">
            <v>16</v>
          </cell>
          <cell r="E39" t="str">
            <v>шт</v>
          </cell>
          <cell r="F39">
            <v>95</v>
          </cell>
        </row>
        <row r="40">
          <cell r="B40" t="str">
            <v>Лампа светодиодная груша A60, 15Вт, 6500К, E27, (шт.)</v>
          </cell>
          <cell r="D40">
            <v>12</v>
          </cell>
          <cell r="E40" t="str">
            <v>шт</v>
          </cell>
          <cell r="F40">
            <v>85</v>
          </cell>
        </row>
        <row r="41">
          <cell r="B41" t="str">
            <v>Метла полипропиленовая с черенком плоская, 280х310х1500мм, (шт.)</v>
          </cell>
          <cell r="D41">
            <v>3</v>
          </cell>
          <cell r="E41" t="str">
            <v>шт</v>
          </cell>
          <cell r="F41">
            <v>460</v>
          </cell>
        </row>
        <row r="42">
          <cell r="B42" t="str">
            <v>Ножовка по металлу пластиковая рукоятка, 300мм</v>
          </cell>
          <cell r="D42">
            <v>1</v>
          </cell>
          <cell r="E42" t="str">
            <v>шт</v>
          </cell>
          <cell r="F42">
            <v>315</v>
          </cell>
        </row>
        <row r="43">
          <cell r="B43" t="str">
            <v>Полотно по металлу закаленное 300 мм, 24TPI, HCS, (шт.)</v>
          </cell>
          <cell r="D43">
            <v>2</v>
          </cell>
          <cell r="E43" t="str">
            <v>шт</v>
          </cell>
          <cell r="F43">
            <v>25</v>
          </cell>
        </row>
        <row r="44">
          <cell r="B44" t="str">
            <v>СВФС Саморез ШСММ прессшайба 4,2х16 (200шт) м.к.</v>
          </cell>
          <cell r="D44">
            <v>1</v>
          </cell>
          <cell r="E44" t="str">
            <v>шт</v>
          </cell>
          <cell r="F44">
            <v>155</v>
          </cell>
        </row>
        <row r="45">
          <cell r="B45" t="str">
            <v>Грунт-эмаль 3 в 1 РАДУГАМАЛЕР белая 0,9 кг 14 шт/уп</v>
          </cell>
          <cell r="D45">
            <v>1</v>
          </cell>
          <cell r="E45" t="str">
            <v>шт</v>
          </cell>
          <cell r="F45">
            <v>550</v>
          </cell>
        </row>
        <row r="46">
          <cell r="B46" t="str">
            <v>Крюк настенный, 80х120 мм, алюминий, серебро анод.</v>
          </cell>
          <cell r="D46">
            <v>1</v>
          </cell>
          <cell r="E46" t="str">
            <v>шт</v>
          </cell>
          <cell r="F46">
            <v>320</v>
          </cell>
        </row>
        <row r="47">
          <cell r="B47" t="str">
            <v>Чехол для гладильной доски Рыжий кот, 2-х слойный, 140 x 50 см</v>
          </cell>
          <cell r="D47">
            <v>1</v>
          </cell>
          <cell r="E47" t="str">
            <v>шт</v>
          </cell>
          <cell r="F47">
            <v>1360</v>
          </cell>
        </row>
        <row r="48">
          <cell r="B48" t="str">
            <v>Нож для овощей Mallony Velutto, 85 мм</v>
          </cell>
          <cell r="D48">
            <v>1</v>
          </cell>
          <cell r="E48" t="str">
            <v>шт</v>
          </cell>
          <cell r="F48">
            <v>145</v>
          </cell>
        </row>
        <row r="54">
          <cell r="E54" t="str">
            <v>шт.</v>
          </cell>
        </row>
        <row r="55">
          <cell r="E55" t="str">
            <v>шт.</v>
          </cell>
        </row>
        <row r="56">
          <cell r="E56" t="str">
            <v>шт.</v>
          </cell>
        </row>
        <row r="57">
          <cell r="E57" t="str">
            <v>шт.</v>
          </cell>
        </row>
        <row r="58">
          <cell r="E58" t="str">
            <v>шт.</v>
          </cell>
        </row>
        <row r="59">
          <cell r="E59" t="str">
            <v>шт.</v>
          </cell>
        </row>
        <row r="60">
          <cell r="E60" t="str">
            <v>шт.</v>
          </cell>
        </row>
        <row r="61">
          <cell r="E61" t="str">
            <v>шт.</v>
          </cell>
        </row>
        <row r="62">
          <cell r="E62" t="str">
            <v>шт.</v>
          </cell>
        </row>
        <row r="63">
          <cell r="E63" t="str">
            <v>шт.</v>
          </cell>
        </row>
        <row r="64">
          <cell r="E64" t="str">
            <v>шт.</v>
          </cell>
        </row>
        <row r="65">
          <cell r="E65" t="str">
            <v>шт.</v>
          </cell>
        </row>
        <row r="66">
          <cell r="E66" t="str">
            <v>шт.</v>
          </cell>
        </row>
        <row r="67">
          <cell r="E67" t="str">
            <v>шт.</v>
          </cell>
        </row>
        <row r="68">
          <cell r="E68" t="str">
            <v>шт.</v>
          </cell>
        </row>
        <row r="69">
          <cell r="E69" t="str">
            <v>шт.</v>
          </cell>
        </row>
        <row r="70">
          <cell r="E70" t="str">
            <v>шт.</v>
          </cell>
        </row>
        <row r="71">
          <cell r="E71" t="str">
            <v>шт.</v>
          </cell>
        </row>
        <row r="72">
          <cell r="E72" t="str">
            <v>шт.</v>
          </cell>
        </row>
        <row r="73">
          <cell r="E73" t="str">
            <v>шт.</v>
          </cell>
        </row>
        <row r="74">
          <cell r="E74" t="str">
            <v>шт.</v>
          </cell>
        </row>
        <row r="75">
          <cell r="E75" t="str">
            <v>шт.</v>
          </cell>
        </row>
        <row r="76">
          <cell r="E76" t="str">
            <v>шт.</v>
          </cell>
        </row>
        <row r="77">
          <cell r="E77" t="str">
            <v>шт.</v>
          </cell>
        </row>
        <row r="78">
          <cell r="E78" t="str">
            <v>шт.</v>
          </cell>
        </row>
        <row r="79">
          <cell r="E79" t="str">
            <v>шт.</v>
          </cell>
        </row>
        <row r="80">
          <cell r="E80" t="str">
            <v>шт.</v>
          </cell>
        </row>
        <row r="81">
          <cell r="E81" t="str">
            <v>шт.</v>
          </cell>
        </row>
        <row r="82">
          <cell r="E82" t="str">
            <v>шт.</v>
          </cell>
        </row>
        <row r="83">
          <cell r="E83" t="str">
            <v>шт.</v>
          </cell>
        </row>
        <row r="84">
          <cell r="E84" t="str">
            <v>шт.</v>
          </cell>
        </row>
        <row r="85">
          <cell r="F85">
            <v>39079.760000000002</v>
          </cell>
        </row>
        <row r="87">
          <cell r="B87" t="str">
            <v>Тридцать девять тысяч семьдесят девять рублей 76 копеек</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89">
          <cell r="A89" t="str">
            <v>ЗАКАЗЧИК:</v>
          </cell>
          <cell r="G89" t="str">
            <v>ПОСТАВЩИК:</v>
          </cell>
        </row>
      </sheetData>
      <sheetData sheetId="22"/>
      <sheetData sheetId="23"/>
      <sheetData sheetId="2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Лист1"/>
    </sheetNames>
    <definedNames>
      <definedName name="прописьсуммы"/>
    </definedNames>
    <sheetDataSet>
      <sheetData sheetId="0"/>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66FF"/>
  </sheetPr>
  <dimension ref="A1:U105"/>
  <sheetViews>
    <sheetView zoomScale="115" zoomScaleNormal="115" workbookViewId="0">
      <selection activeCell="F2" sqref="F2"/>
    </sheetView>
  </sheetViews>
  <sheetFormatPr defaultRowHeight="12.75" x14ac:dyDescent="0.2"/>
  <cols>
    <col min="1" max="1" width="11.140625" style="1" customWidth="1"/>
    <col min="2" max="2" width="10.42578125" style="1" bestFit="1" customWidth="1"/>
    <col min="3" max="5" width="9.140625" style="1"/>
    <col min="6" max="6" width="10.140625" style="1" bestFit="1" customWidth="1"/>
    <col min="7" max="7" width="8.7109375" style="1" customWidth="1"/>
    <col min="8" max="8" width="6.42578125" style="1" customWidth="1"/>
    <col min="9" max="9" width="3.7109375" style="1" customWidth="1"/>
    <col min="10" max="10" width="11.42578125" style="1" customWidth="1"/>
    <col min="11" max="13" width="9.140625" style="1"/>
    <col min="14" max="14" width="7.42578125" style="1" customWidth="1"/>
    <col min="15" max="18" width="8" style="1" customWidth="1"/>
    <col min="19" max="19" width="9" style="1" customWidth="1"/>
    <col min="20" max="22" width="8" style="1" customWidth="1"/>
    <col min="23" max="16384" width="9.140625" style="1"/>
  </cols>
  <sheetData>
    <row r="1" spans="1:18" x14ac:dyDescent="0.2">
      <c r="G1" s="2" t="s">
        <v>0</v>
      </c>
      <c r="H1" s="3"/>
      <c r="N1" s="1" t="s">
        <v>1</v>
      </c>
    </row>
    <row r="2" spans="1:18" x14ac:dyDescent="0.2">
      <c r="D2" s="1" t="s">
        <v>2</v>
      </c>
      <c r="E2" s="3"/>
      <c r="F2" s="3"/>
      <c r="G2" s="4"/>
      <c r="H2" s="5"/>
      <c r="I2" s="3"/>
      <c r="J2" s="3"/>
      <c r="N2" s="1" t="s">
        <v>3</v>
      </c>
    </row>
    <row r="3" spans="1:18" ht="10.5" customHeight="1" x14ac:dyDescent="0.2">
      <c r="N3" s="1" t="s">
        <v>4</v>
      </c>
    </row>
    <row r="4" spans="1:18" x14ac:dyDescent="0.2">
      <c r="A4" s="1" t="s">
        <v>5</v>
      </c>
      <c r="K4" s="6" t="s">
        <v>6</v>
      </c>
      <c r="L4" s="6"/>
      <c r="M4" s="6"/>
      <c r="N4" s="1" t="s">
        <v>7</v>
      </c>
    </row>
    <row r="5" spans="1:18" ht="12" customHeight="1" x14ac:dyDescent="0.2">
      <c r="N5" s="1" t="s">
        <v>8</v>
      </c>
    </row>
    <row r="6" spans="1:18" ht="96" customHeight="1" x14ac:dyDescent="0.2">
      <c r="A6" s="7" t="str">
        <f>CONCATENATE([1]Ввод!C4,N1,[1]Ввод!C6,,[1]Наборка!A36,[1]Ввод!D6,N2,[1]Ввод!G6,N3,N4,N5)</f>
        <v>МБОУ "Гатчинская СОШ № 7", именуемый в дальнейшем "Заказчик", в лице Директора Люсовой Ирины Николаевны, действующего на основании устава с одной стороны, и ____________________________________________________, в лице _____________________________________________,  действующего на основании свидетельства, именуемого в дальнейшем «Поставщик», с другой стороны, далее совместно именуемые «Стороны», с соблюдением требований Гражданского кодекса Российской Федерации, Федерального закона от 05.04.2013 № 44-ФЗ "О контрактной системе в сфере закупок товаров, работ, услуг для обеспечения государственных и муниципальных нужд" (далее – Закон №44- ФЗ), на основании п. 4, 5  ч. 1 ст. 93 Закона №44 - ФЗ заключили настоящий договор (далее - Договор) о нижеследующем:</v>
      </c>
      <c r="B6" s="7"/>
      <c r="C6" s="7"/>
      <c r="D6" s="7"/>
      <c r="E6" s="7"/>
      <c r="F6" s="7"/>
      <c r="G6" s="7"/>
      <c r="H6" s="7"/>
      <c r="I6" s="7"/>
      <c r="J6" s="7"/>
      <c r="K6" s="7"/>
      <c r="L6" s="7"/>
      <c r="M6" s="7"/>
    </row>
    <row r="7" spans="1:18" ht="10.5" customHeight="1" x14ac:dyDescent="0.2"/>
    <row r="8" spans="1:18" ht="15" customHeight="1" x14ac:dyDescent="0.2">
      <c r="A8" s="8" t="s">
        <v>9</v>
      </c>
      <c r="B8" s="8"/>
      <c r="C8" s="8"/>
      <c r="D8" s="8"/>
      <c r="E8" s="8"/>
      <c r="F8" s="8"/>
      <c r="G8" s="8"/>
      <c r="H8" s="8"/>
      <c r="I8" s="8"/>
      <c r="J8" s="8"/>
      <c r="K8" s="8"/>
      <c r="L8" s="8"/>
      <c r="M8" s="8"/>
    </row>
    <row r="9" spans="1:18" ht="40.5" customHeight="1" x14ac:dyDescent="0.2">
      <c r="A9" s="7" t="s">
        <v>10</v>
      </c>
      <c r="B9" s="7"/>
      <c r="C9" s="7"/>
      <c r="D9" s="7"/>
      <c r="E9" s="7"/>
      <c r="F9" s="7"/>
      <c r="G9" s="7"/>
      <c r="H9" s="7"/>
      <c r="I9" s="7"/>
      <c r="J9" s="7"/>
      <c r="K9" s="7"/>
      <c r="L9" s="7"/>
      <c r="M9" s="7"/>
    </row>
    <row r="10" spans="1:18" ht="39" customHeight="1" x14ac:dyDescent="0.2">
      <c r="A10" s="7" t="s">
        <v>11</v>
      </c>
      <c r="B10" s="7"/>
      <c r="C10" s="7"/>
      <c r="D10" s="7"/>
      <c r="E10" s="7"/>
      <c r="F10" s="7"/>
      <c r="G10" s="7"/>
      <c r="H10" s="7"/>
      <c r="I10" s="7"/>
      <c r="J10" s="7"/>
      <c r="K10" s="7"/>
      <c r="L10" s="7"/>
      <c r="M10" s="7"/>
    </row>
    <row r="12" spans="1:18" x14ac:dyDescent="0.2">
      <c r="A12" s="8" t="s">
        <v>12</v>
      </c>
      <c r="B12" s="8"/>
      <c r="C12" s="8"/>
      <c r="D12" s="8"/>
      <c r="E12" s="8"/>
      <c r="F12" s="8"/>
      <c r="G12" s="8"/>
      <c r="H12" s="8"/>
      <c r="I12" s="8"/>
      <c r="J12" s="8"/>
      <c r="K12" s="8"/>
      <c r="L12" s="8"/>
      <c r="M12" s="8"/>
      <c r="N12" s="1" t="s">
        <v>13</v>
      </c>
    </row>
    <row r="13" spans="1:18" ht="21" customHeight="1" x14ac:dyDescent="0.2">
      <c r="A13" s="7" t="str">
        <f>CONCATENATE(N12,N13,R13,N14)</f>
        <v>2.1. Цена договора составляет Тридцать девять тысяч семьдесят девять рублей 76 копеек, НДС _____________________________________________.</v>
      </c>
      <c r="B13" s="7"/>
      <c r="C13" s="7"/>
      <c r="D13" s="7"/>
      <c r="E13" s="7"/>
      <c r="F13" s="7"/>
      <c r="G13" s="7"/>
      <c r="H13" s="7"/>
      <c r="I13" s="7"/>
      <c r="J13" s="7"/>
      <c r="K13" s="7"/>
      <c r="L13" s="7"/>
      <c r="M13" s="7"/>
      <c r="N13" s="1" t="s">
        <v>14</v>
      </c>
      <c r="Q13" s="9">
        <f>[1]Ввод!F85</f>
        <v>39079.760000000002</v>
      </c>
      <c r="R13" s="1" t="str">
        <f>[2]!прописьсуммы(Q13)</f>
        <v>Тридцать девять тысяч семьдесят девять рублей 76 копеек</v>
      </c>
    </row>
    <row r="14" spans="1:18" ht="41.25" customHeight="1" x14ac:dyDescent="0.2">
      <c r="A14" s="7" t="s">
        <v>15</v>
      </c>
      <c r="B14" s="7"/>
      <c r="C14" s="7"/>
      <c r="D14" s="7"/>
      <c r="E14" s="7"/>
      <c r="F14" s="7"/>
      <c r="G14" s="7"/>
      <c r="H14" s="7"/>
      <c r="I14" s="7"/>
      <c r="J14" s="7"/>
      <c r="K14" s="7"/>
      <c r="L14" s="7"/>
      <c r="M14" s="7"/>
      <c r="N14" s="1" t="s">
        <v>16</v>
      </c>
    </row>
    <row r="15" spans="1:18" ht="26.25" customHeight="1" x14ac:dyDescent="0.2">
      <c r="A15" s="7" t="s">
        <v>17</v>
      </c>
      <c r="B15" s="7"/>
      <c r="C15" s="7"/>
      <c r="D15" s="7"/>
      <c r="E15" s="7"/>
      <c r="F15" s="7"/>
      <c r="G15" s="7"/>
      <c r="H15" s="7"/>
      <c r="I15" s="7"/>
      <c r="J15" s="7"/>
      <c r="K15" s="7"/>
      <c r="L15" s="7"/>
      <c r="M15" s="7"/>
      <c r="N15" s="1" t="s">
        <v>18</v>
      </c>
    </row>
    <row r="16" spans="1:18" ht="2.25" customHeight="1" x14ac:dyDescent="0.2">
      <c r="A16" s="7"/>
      <c r="B16" s="7"/>
      <c r="C16" s="7"/>
      <c r="D16" s="7"/>
      <c r="E16" s="7"/>
      <c r="F16" s="7"/>
      <c r="G16" s="7"/>
      <c r="H16" s="7"/>
      <c r="I16" s="7"/>
      <c r="J16" s="7"/>
      <c r="K16" s="7"/>
      <c r="L16" s="7"/>
      <c r="M16" s="7"/>
    </row>
    <row r="17" spans="1:21" ht="54.75" customHeight="1" x14ac:dyDescent="0.2">
      <c r="A17" s="7" t="s">
        <v>19</v>
      </c>
      <c r="B17" s="7"/>
      <c r="C17" s="7"/>
      <c r="D17" s="7"/>
      <c r="E17" s="7"/>
      <c r="F17" s="7"/>
      <c r="G17" s="7"/>
      <c r="H17" s="7"/>
      <c r="I17" s="7"/>
      <c r="J17" s="7"/>
      <c r="K17" s="7"/>
      <c r="L17" s="7"/>
      <c r="M17" s="7"/>
    </row>
    <row r="18" spans="1:21" ht="40.5" customHeight="1" x14ac:dyDescent="0.2">
      <c r="A18" s="7" t="s">
        <v>20</v>
      </c>
      <c r="B18" s="7"/>
      <c r="C18" s="7"/>
      <c r="D18" s="7"/>
      <c r="E18" s="7"/>
      <c r="F18" s="7"/>
      <c r="G18" s="7"/>
      <c r="H18" s="7"/>
      <c r="I18" s="7"/>
      <c r="J18" s="7"/>
      <c r="K18" s="7"/>
      <c r="L18" s="7"/>
      <c r="M18" s="7"/>
    </row>
    <row r="19" spans="1:21" ht="41.25" customHeight="1" x14ac:dyDescent="0.2">
      <c r="A19" s="7" t="s">
        <v>21</v>
      </c>
      <c r="B19" s="7"/>
      <c r="C19" s="7"/>
      <c r="D19" s="7"/>
      <c r="E19" s="7"/>
      <c r="F19" s="7"/>
      <c r="G19" s="7"/>
      <c r="H19" s="7"/>
      <c r="I19" s="7"/>
      <c r="J19" s="7"/>
      <c r="K19" s="7"/>
      <c r="L19" s="7"/>
      <c r="M19" s="7"/>
    </row>
    <row r="20" spans="1:21" x14ac:dyDescent="0.2">
      <c r="A20" s="7"/>
      <c r="B20" s="7"/>
      <c r="C20" s="7"/>
      <c r="D20" s="7"/>
      <c r="E20" s="7"/>
      <c r="F20" s="7"/>
      <c r="G20" s="7"/>
      <c r="H20" s="7"/>
      <c r="I20" s="7"/>
      <c r="J20" s="7"/>
    </row>
    <row r="21" spans="1:21" ht="15" customHeight="1" x14ac:dyDescent="0.2">
      <c r="A21" s="8" t="s">
        <v>22</v>
      </c>
      <c r="B21" s="8"/>
      <c r="C21" s="8"/>
      <c r="D21" s="8"/>
      <c r="E21" s="8"/>
      <c r="F21" s="8"/>
      <c r="G21" s="8"/>
      <c r="H21" s="8"/>
      <c r="I21" s="8"/>
      <c r="J21" s="8"/>
      <c r="K21" s="8"/>
      <c r="L21" s="8"/>
      <c r="M21" s="8"/>
      <c r="N21" s="1" t="s">
        <v>23</v>
      </c>
      <c r="S21" s="10">
        <v>15</v>
      </c>
      <c r="T21" s="10"/>
      <c r="U21" s="11" t="s">
        <v>24</v>
      </c>
    </row>
    <row r="22" spans="1:21" ht="15" customHeight="1" x14ac:dyDescent="0.2">
      <c r="A22" s="12" t="s">
        <v>25</v>
      </c>
      <c r="B22" s="12"/>
      <c r="C22" s="12"/>
      <c r="D22" s="12"/>
      <c r="E22" s="12"/>
      <c r="F22" s="12"/>
      <c r="G22" s="12"/>
      <c r="H22" s="12"/>
      <c r="I22" s="12"/>
      <c r="J22" s="12"/>
      <c r="K22" s="12"/>
      <c r="L22" s="12"/>
      <c r="M22" s="12"/>
      <c r="N22" s="1" t="s">
        <v>26</v>
      </c>
      <c r="Q22" s="1" t="str">
        <f>[1]Ввод!C14</f>
        <v xml:space="preserve">188301, Ленинградская область, г. Гатчина,  ул. Кустова ,44    
</v>
      </c>
      <c r="S22" s="13"/>
    </row>
    <row r="23" spans="1:21" ht="15" customHeight="1" x14ac:dyDescent="0.2">
      <c r="A23" s="7" t="str">
        <f>CONCATENATE(N22,Q22)</f>
        <v xml:space="preserve">3.2. Место поставки товара: 188301, Ленинградская область, г. Гатчина,  ул. Кустова ,44    
</v>
      </c>
      <c r="B23" s="7"/>
      <c r="C23" s="7"/>
      <c r="D23" s="7"/>
      <c r="E23" s="7"/>
      <c r="F23" s="7"/>
      <c r="G23" s="7"/>
      <c r="H23" s="7"/>
      <c r="I23" s="7"/>
      <c r="J23" s="7"/>
      <c r="K23" s="7"/>
      <c r="L23" s="7"/>
      <c r="M23" s="7"/>
      <c r="N23" s="1" t="s">
        <v>27</v>
      </c>
    </row>
    <row r="24" spans="1:21" ht="15" customHeight="1" x14ac:dyDescent="0.2">
      <c r="A24" s="7" t="str">
        <f>CONCATENATE(N23,N24)</f>
        <v>или самовывоз с адреса: _________________________________________________________________</v>
      </c>
      <c r="B24" s="7"/>
      <c r="C24" s="7"/>
      <c r="D24" s="7"/>
      <c r="E24" s="7"/>
      <c r="F24" s="7"/>
      <c r="G24" s="7"/>
      <c r="H24" s="7"/>
      <c r="I24" s="7"/>
      <c r="J24" s="7"/>
      <c r="K24" s="7"/>
      <c r="L24" s="7"/>
      <c r="M24" s="7"/>
      <c r="N24" s="1" t="s">
        <v>28</v>
      </c>
    </row>
    <row r="25" spans="1:21" ht="27.75" customHeight="1" x14ac:dyDescent="0.2">
      <c r="A25" s="7" t="s">
        <v>29</v>
      </c>
      <c r="B25" s="7"/>
      <c r="C25" s="7"/>
      <c r="D25" s="7"/>
      <c r="E25" s="7"/>
      <c r="F25" s="7"/>
      <c r="G25" s="7"/>
      <c r="H25" s="7"/>
      <c r="I25" s="7"/>
      <c r="J25" s="7"/>
      <c r="K25" s="7"/>
      <c r="L25" s="7"/>
      <c r="M25" s="7"/>
    </row>
    <row r="26" spans="1:21" ht="15" customHeight="1" x14ac:dyDescent="0.2">
      <c r="A26" s="7" t="s">
        <v>30</v>
      </c>
      <c r="B26" s="7"/>
      <c r="C26" s="7"/>
      <c r="D26" s="7"/>
      <c r="E26" s="7"/>
      <c r="F26" s="7"/>
      <c r="G26" s="7"/>
      <c r="H26" s="7"/>
      <c r="I26" s="7"/>
      <c r="J26" s="7"/>
      <c r="K26" s="7"/>
      <c r="L26" s="7"/>
      <c r="M26" s="7"/>
    </row>
    <row r="27" spans="1:21" ht="41.25" customHeight="1" x14ac:dyDescent="0.2">
      <c r="A27" s="7" t="s">
        <v>31</v>
      </c>
      <c r="B27" s="7"/>
      <c r="C27" s="7"/>
      <c r="D27" s="7"/>
      <c r="E27" s="7"/>
      <c r="F27" s="7"/>
      <c r="G27" s="7"/>
      <c r="H27" s="7"/>
      <c r="I27" s="7"/>
      <c r="J27" s="7"/>
      <c r="K27" s="7"/>
      <c r="L27" s="7"/>
      <c r="M27" s="7"/>
    </row>
    <row r="28" spans="1:21" ht="40.5" customHeight="1" x14ac:dyDescent="0.2">
      <c r="A28" s="7" t="s">
        <v>32</v>
      </c>
      <c r="B28" s="7"/>
      <c r="C28" s="7"/>
      <c r="D28" s="7"/>
      <c r="E28" s="7"/>
      <c r="F28" s="7"/>
      <c r="G28" s="7"/>
      <c r="H28" s="7"/>
      <c r="I28" s="7"/>
      <c r="J28" s="7"/>
      <c r="K28" s="7"/>
      <c r="L28" s="7"/>
      <c r="M28" s="7"/>
    </row>
    <row r="29" spans="1:21" ht="28.5" customHeight="1" x14ac:dyDescent="0.2">
      <c r="A29" s="7" t="s">
        <v>33</v>
      </c>
      <c r="B29" s="7"/>
      <c r="C29" s="7"/>
      <c r="D29" s="7"/>
      <c r="E29" s="7"/>
      <c r="F29" s="7"/>
      <c r="G29" s="7"/>
      <c r="H29" s="7"/>
      <c r="I29" s="7"/>
      <c r="J29" s="7"/>
      <c r="K29" s="7"/>
      <c r="L29" s="7"/>
      <c r="M29" s="7"/>
    </row>
    <row r="30" spans="1:21" x14ac:dyDescent="0.2">
      <c r="A30" s="7"/>
      <c r="B30" s="7"/>
      <c r="C30" s="7"/>
      <c r="D30" s="7"/>
      <c r="E30" s="7"/>
      <c r="F30" s="7"/>
      <c r="G30" s="7"/>
      <c r="H30" s="7"/>
      <c r="I30" s="7"/>
      <c r="J30" s="7"/>
    </row>
    <row r="31" spans="1:21" ht="15" customHeight="1" x14ac:dyDescent="0.2">
      <c r="A31" s="8" t="s">
        <v>34</v>
      </c>
      <c r="B31" s="8"/>
      <c r="C31" s="8"/>
      <c r="D31" s="8"/>
      <c r="E31" s="8"/>
      <c r="F31" s="8"/>
      <c r="G31" s="8"/>
      <c r="H31" s="8"/>
      <c r="I31" s="8"/>
      <c r="J31" s="8"/>
      <c r="K31" s="8"/>
      <c r="L31" s="8"/>
      <c r="M31" s="8"/>
    </row>
    <row r="32" spans="1:21" ht="15" customHeight="1" x14ac:dyDescent="0.2">
      <c r="A32" s="14" t="s">
        <v>35</v>
      </c>
      <c r="B32" s="14"/>
      <c r="C32" s="14"/>
      <c r="D32" s="14"/>
      <c r="E32" s="14"/>
      <c r="F32" s="14"/>
      <c r="G32" s="14"/>
      <c r="H32" s="14"/>
      <c r="I32" s="14"/>
      <c r="J32" s="14"/>
      <c r="K32" s="14"/>
      <c r="L32" s="14"/>
      <c r="M32" s="14"/>
    </row>
    <row r="33" spans="1:13" ht="15" customHeight="1" x14ac:dyDescent="0.2">
      <c r="A33" s="7" t="s">
        <v>36</v>
      </c>
      <c r="B33" s="7"/>
      <c r="C33" s="7"/>
      <c r="D33" s="7"/>
      <c r="E33" s="7"/>
      <c r="F33" s="7"/>
      <c r="G33" s="7"/>
      <c r="H33" s="7"/>
      <c r="I33" s="7"/>
      <c r="J33" s="7"/>
      <c r="K33" s="7"/>
      <c r="L33" s="7"/>
      <c r="M33" s="7"/>
    </row>
    <row r="34" spans="1:13" ht="40.5" customHeight="1" x14ac:dyDescent="0.2">
      <c r="A34" s="7" t="s">
        <v>37</v>
      </c>
      <c r="B34" s="7"/>
      <c r="C34" s="7"/>
      <c r="D34" s="7"/>
      <c r="E34" s="7"/>
      <c r="F34" s="7"/>
      <c r="G34" s="7"/>
      <c r="H34" s="7"/>
      <c r="I34" s="7"/>
      <c r="J34" s="7"/>
      <c r="K34" s="7"/>
      <c r="L34" s="7"/>
      <c r="M34" s="7"/>
    </row>
    <row r="35" spans="1:13" ht="27.75" customHeight="1" x14ac:dyDescent="0.2">
      <c r="A35" s="7" t="s">
        <v>38</v>
      </c>
      <c r="B35" s="7"/>
      <c r="C35" s="7"/>
      <c r="D35" s="7"/>
      <c r="E35" s="7"/>
      <c r="F35" s="7"/>
      <c r="G35" s="7"/>
      <c r="H35" s="7"/>
      <c r="I35" s="7"/>
      <c r="J35" s="7"/>
      <c r="K35" s="7"/>
      <c r="L35" s="7"/>
      <c r="M35" s="7"/>
    </row>
    <row r="36" spans="1:13" ht="27.75" customHeight="1" x14ac:dyDescent="0.2">
      <c r="A36" s="7" t="s">
        <v>39</v>
      </c>
      <c r="B36" s="7"/>
      <c r="C36" s="7"/>
      <c r="D36" s="7"/>
      <c r="E36" s="7"/>
      <c r="F36" s="7"/>
      <c r="G36" s="7"/>
      <c r="H36" s="7"/>
      <c r="I36" s="7"/>
      <c r="J36" s="7"/>
      <c r="K36" s="7"/>
      <c r="L36" s="7"/>
      <c r="M36" s="7"/>
    </row>
    <row r="37" spans="1:13" ht="27.75" customHeight="1" x14ac:dyDescent="0.2">
      <c r="A37" s="7" t="s">
        <v>40</v>
      </c>
      <c r="B37" s="7"/>
      <c r="C37" s="7"/>
      <c r="D37" s="7"/>
      <c r="E37" s="7"/>
      <c r="F37" s="7"/>
      <c r="G37" s="7"/>
      <c r="H37" s="7"/>
      <c r="I37" s="7"/>
      <c r="J37" s="7"/>
      <c r="K37" s="7"/>
      <c r="L37" s="7"/>
      <c r="M37" s="7"/>
    </row>
    <row r="38" spans="1:13" ht="27.75" customHeight="1" x14ac:dyDescent="0.2">
      <c r="A38" s="7" t="s">
        <v>41</v>
      </c>
      <c r="B38" s="7"/>
      <c r="C38" s="7"/>
      <c r="D38" s="7"/>
      <c r="E38" s="7"/>
      <c r="F38" s="7"/>
      <c r="G38" s="7"/>
      <c r="H38" s="7"/>
      <c r="I38" s="7"/>
      <c r="J38" s="7"/>
      <c r="K38" s="7"/>
      <c r="L38" s="7"/>
      <c r="M38" s="7"/>
    </row>
    <row r="39" spans="1:13" ht="15" customHeight="1" x14ac:dyDescent="0.2">
      <c r="A39" s="7" t="s">
        <v>42</v>
      </c>
      <c r="B39" s="7"/>
      <c r="C39" s="7"/>
      <c r="D39" s="7"/>
      <c r="E39" s="7"/>
      <c r="F39" s="7"/>
      <c r="G39" s="7"/>
      <c r="H39" s="7"/>
      <c r="I39" s="7"/>
      <c r="J39" s="7"/>
      <c r="K39" s="7"/>
      <c r="L39" s="7"/>
      <c r="M39" s="7"/>
    </row>
    <row r="40" spans="1:13" ht="54.75" customHeight="1" x14ac:dyDescent="0.2">
      <c r="A40" s="7" t="s">
        <v>43</v>
      </c>
      <c r="B40" s="7"/>
      <c r="C40" s="7"/>
      <c r="D40" s="7"/>
      <c r="E40" s="7"/>
      <c r="F40" s="7"/>
      <c r="G40" s="7"/>
      <c r="H40" s="7"/>
      <c r="I40" s="7"/>
      <c r="J40" s="7"/>
      <c r="K40" s="7"/>
      <c r="L40" s="7"/>
      <c r="M40" s="7"/>
    </row>
    <row r="41" spans="1:13" ht="15" customHeight="1" x14ac:dyDescent="0.2">
      <c r="A41" s="7" t="s">
        <v>44</v>
      </c>
      <c r="B41" s="7"/>
      <c r="C41" s="7"/>
      <c r="D41" s="7"/>
      <c r="E41" s="7"/>
      <c r="F41" s="7"/>
      <c r="G41" s="7"/>
      <c r="H41" s="7"/>
      <c r="I41" s="7"/>
      <c r="J41" s="7"/>
      <c r="K41" s="7"/>
      <c r="L41" s="7"/>
      <c r="M41" s="7"/>
    </row>
    <row r="42" spans="1:13" ht="27.75" customHeight="1" x14ac:dyDescent="0.2">
      <c r="A42" s="7" t="s">
        <v>45</v>
      </c>
      <c r="B42" s="7"/>
      <c r="C42" s="7"/>
      <c r="D42" s="7"/>
      <c r="E42" s="7"/>
      <c r="F42" s="7"/>
      <c r="G42" s="7"/>
      <c r="H42" s="7"/>
      <c r="I42" s="7"/>
      <c r="J42" s="7"/>
      <c r="K42" s="7"/>
      <c r="L42" s="7"/>
      <c r="M42" s="7"/>
    </row>
    <row r="43" spans="1:13" ht="15" customHeight="1" x14ac:dyDescent="0.2">
      <c r="A43" s="7" t="s">
        <v>46</v>
      </c>
      <c r="B43" s="7"/>
      <c r="C43" s="7"/>
      <c r="D43" s="7"/>
      <c r="E43" s="7"/>
      <c r="F43" s="7"/>
      <c r="G43" s="7"/>
      <c r="H43" s="7"/>
      <c r="I43" s="7"/>
      <c r="J43" s="7"/>
      <c r="K43" s="7"/>
      <c r="L43" s="7"/>
      <c r="M43" s="7"/>
    </row>
    <row r="44" spans="1:13" ht="15" customHeight="1" x14ac:dyDescent="0.2">
      <c r="A44" s="7" t="s">
        <v>47</v>
      </c>
      <c r="B44" s="7"/>
      <c r="C44" s="7"/>
      <c r="D44" s="7"/>
      <c r="E44" s="7"/>
      <c r="F44" s="7"/>
      <c r="G44" s="7"/>
      <c r="H44" s="7"/>
      <c r="I44" s="7"/>
      <c r="J44" s="7"/>
      <c r="K44" s="7"/>
      <c r="L44" s="7"/>
      <c r="M44" s="7"/>
    </row>
    <row r="45" spans="1:13" ht="28.5" customHeight="1" x14ac:dyDescent="0.2">
      <c r="A45" s="7" t="s">
        <v>48</v>
      </c>
      <c r="B45" s="7"/>
      <c r="C45" s="7"/>
      <c r="D45" s="7"/>
      <c r="E45" s="7"/>
      <c r="F45" s="7"/>
      <c r="G45" s="7"/>
      <c r="H45" s="7"/>
      <c r="I45" s="7"/>
      <c r="J45" s="7"/>
      <c r="K45" s="7"/>
      <c r="L45" s="7"/>
      <c r="M45" s="7"/>
    </row>
    <row r="46" spans="1:13" ht="15" customHeight="1" x14ac:dyDescent="0.2">
      <c r="A46" s="7" t="s">
        <v>49</v>
      </c>
      <c r="B46" s="7"/>
      <c r="C46" s="7"/>
      <c r="D46" s="7"/>
      <c r="E46" s="7"/>
      <c r="F46" s="7"/>
      <c r="G46" s="7"/>
      <c r="H46" s="7"/>
      <c r="I46" s="7"/>
      <c r="J46" s="7"/>
      <c r="K46" s="7"/>
      <c r="L46" s="7"/>
      <c r="M46" s="7"/>
    </row>
    <row r="47" spans="1:13" ht="26.25" customHeight="1" x14ac:dyDescent="0.2">
      <c r="A47" s="15" t="s">
        <v>50</v>
      </c>
      <c r="B47" s="15"/>
      <c r="C47" s="15"/>
      <c r="D47" s="15"/>
      <c r="E47" s="15"/>
      <c r="F47" s="15"/>
      <c r="G47" s="15"/>
      <c r="H47" s="15"/>
      <c r="I47" s="15"/>
      <c r="J47" s="15"/>
      <c r="K47" s="15"/>
      <c r="L47" s="15"/>
      <c r="M47" s="15"/>
    </row>
    <row r="48" spans="1:13" ht="41.25" customHeight="1" x14ac:dyDescent="0.2">
      <c r="A48" s="7" t="s">
        <v>51</v>
      </c>
      <c r="B48" s="7"/>
      <c r="C48" s="7"/>
      <c r="D48" s="7"/>
      <c r="E48" s="7"/>
      <c r="F48" s="7"/>
      <c r="G48" s="7"/>
      <c r="H48" s="7"/>
      <c r="I48" s="7"/>
      <c r="J48" s="7"/>
      <c r="K48" s="7"/>
      <c r="L48" s="7"/>
      <c r="M48" s="7"/>
    </row>
    <row r="49" spans="1:13" ht="15" customHeight="1" x14ac:dyDescent="0.2">
      <c r="A49" s="7" t="s">
        <v>52</v>
      </c>
      <c r="B49" s="7"/>
      <c r="C49" s="7"/>
      <c r="D49" s="7"/>
      <c r="E49" s="7"/>
      <c r="F49" s="7"/>
      <c r="G49" s="7"/>
      <c r="H49" s="7"/>
      <c r="I49" s="7"/>
      <c r="J49" s="7"/>
      <c r="K49" s="7"/>
      <c r="L49" s="7"/>
      <c r="M49" s="7"/>
    </row>
    <row r="50" spans="1:13" ht="15" customHeight="1" x14ac:dyDescent="0.2">
      <c r="A50" s="7" t="s">
        <v>53</v>
      </c>
      <c r="B50" s="7"/>
      <c r="C50" s="7"/>
      <c r="D50" s="7"/>
      <c r="E50" s="7"/>
      <c r="F50" s="7"/>
      <c r="G50" s="7"/>
      <c r="H50" s="7"/>
      <c r="I50" s="7"/>
      <c r="J50" s="7"/>
      <c r="K50" s="7"/>
      <c r="L50" s="7"/>
      <c r="M50" s="7"/>
    </row>
    <row r="51" spans="1:13" ht="26.25" customHeight="1" x14ac:dyDescent="0.2">
      <c r="A51" s="7" t="s">
        <v>54</v>
      </c>
      <c r="B51" s="7"/>
      <c r="C51" s="7"/>
      <c r="D51" s="7"/>
      <c r="E51" s="7"/>
      <c r="F51" s="7"/>
      <c r="G51" s="7"/>
      <c r="H51" s="7"/>
      <c r="I51" s="7"/>
      <c r="J51" s="7"/>
      <c r="K51" s="7"/>
      <c r="L51" s="7"/>
      <c r="M51" s="7"/>
    </row>
    <row r="52" spans="1:13" x14ac:dyDescent="0.2">
      <c r="A52" s="7"/>
      <c r="B52" s="7"/>
      <c r="C52" s="7"/>
      <c r="D52" s="7"/>
      <c r="E52" s="7"/>
      <c r="F52" s="7"/>
      <c r="G52" s="7"/>
      <c r="H52" s="7"/>
      <c r="I52" s="7"/>
      <c r="J52" s="7"/>
    </row>
    <row r="53" spans="1:13" ht="15" customHeight="1" x14ac:dyDescent="0.2">
      <c r="A53" s="8" t="s">
        <v>55</v>
      </c>
      <c r="B53" s="8"/>
      <c r="C53" s="8"/>
      <c r="D53" s="8"/>
      <c r="E53" s="8"/>
      <c r="F53" s="8"/>
      <c r="G53" s="8"/>
      <c r="H53" s="8"/>
      <c r="I53" s="8"/>
      <c r="J53" s="8"/>
      <c r="K53" s="8"/>
      <c r="L53" s="8"/>
      <c r="M53" s="8"/>
    </row>
    <row r="54" spans="1:13" ht="15" customHeight="1" x14ac:dyDescent="0.2">
      <c r="A54" s="7" t="s">
        <v>56</v>
      </c>
      <c r="B54" s="7"/>
      <c r="C54" s="7"/>
      <c r="D54" s="7"/>
      <c r="E54" s="7"/>
      <c r="F54" s="7"/>
      <c r="G54" s="7"/>
      <c r="H54" s="7"/>
      <c r="I54" s="7"/>
      <c r="J54" s="7"/>
      <c r="K54" s="7"/>
      <c r="L54" s="7"/>
      <c r="M54" s="7"/>
    </row>
    <row r="55" spans="1:13" ht="27.75" customHeight="1" x14ac:dyDescent="0.2">
      <c r="A55" s="7" t="s">
        <v>57</v>
      </c>
      <c r="B55" s="7"/>
      <c r="C55" s="7"/>
      <c r="D55" s="7"/>
      <c r="E55" s="7"/>
      <c r="F55" s="7"/>
      <c r="G55" s="7"/>
      <c r="H55" s="7"/>
      <c r="I55" s="7"/>
      <c r="J55" s="7"/>
      <c r="K55" s="7"/>
      <c r="L55" s="7"/>
      <c r="M55" s="7"/>
    </row>
    <row r="56" spans="1:13" ht="84" customHeight="1" x14ac:dyDescent="0.2">
      <c r="A56" s="7" t="s">
        <v>58</v>
      </c>
      <c r="B56" s="7"/>
      <c r="C56" s="7"/>
      <c r="D56" s="7"/>
      <c r="E56" s="7"/>
      <c r="F56" s="7"/>
      <c r="G56" s="7"/>
      <c r="H56" s="7"/>
      <c r="I56" s="7"/>
      <c r="J56" s="7"/>
      <c r="K56" s="7"/>
      <c r="L56" s="7"/>
      <c r="M56" s="7"/>
    </row>
    <row r="57" spans="1:13" ht="41.25" customHeight="1" x14ac:dyDescent="0.2">
      <c r="A57" s="7" t="s">
        <v>59</v>
      </c>
      <c r="B57" s="7"/>
      <c r="C57" s="7"/>
      <c r="D57" s="7"/>
      <c r="E57" s="7"/>
      <c r="F57" s="7"/>
      <c r="G57" s="7"/>
      <c r="H57" s="7"/>
      <c r="I57" s="7"/>
      <c r="J57" s="7"/>
      <c r="K57" s="7"/>
      <c r="L57" s="7"/>
      <c r="M57" s="7"/>
    </row>
    <row r="58" spans="1:13" x14ac:dyDescent="0.2">
      <c r="A58" s="7"/>
      <c r="B58" s="7"/>
      <c r="C58" s="7"/>
      <c r="D58" s="7"/>
      <c r="E58" s="7"/>
      <c r="F58" s="7"/>
      <c r="G58" s="7"/>
      <c r="H58" s="7"/>
      <c r="I58" s="7"/>
      <c r="J58" s="7"/>
    </row>
    <row r="59" spans="1:13" ht="15" customHeight="1" x14ac:dyDescent="0.2">
      <c r="A59" s="8" t="s">
        <v>60</v>
      </c>
      <c r="B59" s="8"/>
      <c r="C59" s="8"/>
      <c r="D59" s="8"/>
      <c r="E59" s="8"/>
      <c r="F59" s="8"/>
      <c r="G59" s="8"/>
      <c r="H59" s="8"/>
      <c r="I59" s="8"/>
      <c r="J59" s="8"/>
      <c r="K59" s="8"/>
      <c r="L59" s="8"/>
      <c r="M59" s="8"/>
    </row>
    <row r="60" spans="1:13" ht="27.75" customHeight="1" x14ac:dyDescent="0.2">
      <c r="A60" s="7" t="s">
        <v>61</v>
      </c>
      <c r="B60" s="7"/>
      <c r="C60" s="7"/>
      <c r="D60" s="7"/>
      <c r="E60" s="7"/>
      <c r="F60" s="7"/>
      <c r="G60" s="7"/>
      <c r="H60" s="7"/>
      <c r="I60" s="7"/>
      <c r="J60" s="7"/>
      <c r="K60" s="7"/>
      <c r="L60" s="7"/>
      <c r="M60" s="7"/>
    </row>
    <row r="61" spans="1:13" x14ac:dyDescent="0.2">
      <c r="A61" s="8"/>
      <c r="B61" s="8"/>
      <c r="C61" s="8"/>
      <c r="D61" s="8"/>
      <c r="E61" s="8"/>
      <c r="F61" s="8"/>
      <c r="G61" s="8"/>
      <c r="H61" s="8"/>
      <c r="I61" s="8"/>
      <c r="J61" s="8"/>
    </row>
    <row r="62" spans="1:13" ht="15" customHeight="1" x14ac:dyDescent="0.2">
      <c r="A62" s="8" t="s">
        <v>62</v>
      </c>
      <c r="B62" s="8"/>
      <c r="C62" s="8"/>
      <c r="D62" s="8"/>
      <c r="E62" s="8"/>
      <c r="F62" s="8"/>
      <c r="G62" s="8"/>
      <c r="H62" s="8"/>
      <c r="I62" s="8"/>
      <c r="J62" s="8"/>
      <c r="K62" s="8"/>
      <c r="L62" s="8"/>
      <c r="M62" s="8"/>
    </row>
    <row r="63" spans="1:13" ht="54.75" customHeight="1" x14ac:dyDescent="0.2">
      <c r="A63" s="7" t="s">
        <v>63</v>
      </c>
      <c r="B63" s="7"/>
      <c r="C63" s="7"/>
      <c r="D63" s="7"/>
      <c r="E63" s="7"/>
      <c r="F63" s="7"/>
      <c r="G63" s="7"/>
      <c r="H63" s="7"/>
      <c r="I63" s="7"/>
      <c r="J63" s="7"/>
      <c r="K63" s="7"/>
      <c r="L63" s="7"/>
      <c r="M63" s="7"/>
    </row>
    <row r="64" spans="1:13" ht="40.5" customHeight="1" x14ac:dyDescent="0.2">
      <c r="A64" s="7" t="s">
        <v>64</v>
      </c>
      <c r="B64" s="7"/>
      <c r="C64" s="7"/>
      <c r="D64" s="7"/>
      <c r="E64" s="7"/>
      <c r="F64" s="7"/>
      <c r="G64" s="7"/>
      <c r="H64" s="7"/>
      <c r="I64" s="7"/>
      <c r="J64" s="7"/>
      <c r="K64" s="7"/>
      <c r="L64" s="7"/>
      <c r="M64" s="7"/>
    </row>
    <row r="65" spans="1:13" ht="27.75" customHeight="1" x14ac:dyDescent="0.2">
      <c r="A65" s="7" t="s">
        <v>65</v>
      </c>
      <c r="B65" s="7"/>
      <c r="C65" s="7"/>
      <c r="D65" s="7"/>
      <c r="E65" s="7"/>
      <c r="F65" s="7"/>
      <c r="G65" s="7"/>
      <c r="H65" s="7"/>
      <c r="I65" s="7"/>
      <c r="J65" s="7"/>
      <c r="K65" s="7"/>
      <c r="L65" s="7"/>
      <c r="M65" s="7"/>
    </row>
    <row r="66" spans="1:13" ht="15" customHeight="1" x14ac:dyDescent="0.2">
      <c r="A66" s="7" t="s">
        <v>66</v>
      </c>
      <c r="B66" s="7"/>
      <c r="C66" s="7"/>
      <c r="D66" s="7"/>
      <c r="E66" s="7"/>
      <c r="F66" s="7"/>
      <c r="G66" s="7"/>
      <c r="H66" s="7"/>
      <c r="I66" s="7"/>
      <c r="J66" s="7"/>
      <c r="K66" s="7"/>
      <c r="L66" s="7"/>
      <c r="M66" s="7"/>
    </row>
    <row r="67" spans="1:13" x14ac:dyDescent="0.2">
      <c r="A67" s="7"/>
      <c r="B67" s="7"/>
      <c r="C67" s="7"/>
      <c r="D67" s="7"/>
      <c r="E67" s="7"/>
      <c r="F67" s="7"/>
      <c r="G67" s="7"/>
      <c r="H67" s="7"/>
      <c r="I67" s="7"/>
      <c r="J67" s="7"/>
    </row>
    <row r="68" spans="1:13" ht="15" customHeight="1" x14ac:dyDescent="0.2">
      <c r="A68" s="8" t="s">
        <v>67</v>
      </c>
      <c r="B68" s="8"/>
      <c r="C68" s="8"/>
      <c r="D68" s="8"/>
      <c r="E68" s="8"/>
      <c r="F68" s="8"/>
      <c r="G68" s="8"/>
      <c r="H68" s="8"/>
      <c r="I68" s="8"/>
      <c r="J68" s="8"/>
      <c r="K68" s="8"/>
      <c r="L68" s="8"/>
      <c r="M68" s="8"/>
    </row>
    <row r="69" spans="1:13" ht="40.5" customHeight="1" x14ac:dyDescent="0.2">
      <c r="A69" s="7" t="s">
        <v>68</v>
      </c>
      <c r="B69" s="7"/>
      <c r="C69" s="7"/>
      <c r="D69" s="7"/>
      <c r="E69" s="7"/>
      <c r="F69" s="7"/>
      <c r="G69" s="7"/>
      <c r="H69" s="7"/>
      <c r="I69" s="7"/>
      <c r="J69" s="7"/>
      <c r="K69" s="7"/>
      <c r="L69" s="7"/>
      <c r="M69" s="7"/>
    </row>
    <row r="70" spans="1:13" ht="54.75" customHeight="1" x14ac:dyDescent="0.2">
      <c r="A70" s="7" t="s">
        <v>69</v>
      </c>
      <c r="B70" s="7"/>
      <c r="C70" s="7"/>
      <c r="D70" s="7"/>
      <c r="E70" s="7"/>
      <c r="F70" s="7"/>
      <c r="G70" s="7"/>
      <c r="H70" s="7"/>
      <c r="I70" s="7"/>
      <c r="J70" s="7"/>
      <c r="K70" s="7"/>
      <c r="L70" s="7"/>
      <c r="M70" s="7"/>
    </row>
    <row r="71" spans="1:13" ht="55.5" customHeight="1" x14ac:dyDescent="0.2">
      <c r="A71" s="7" t="s">
        <v>70</v>
      </c>
      <c r="B71" s="7"/>
      <c r="C71" s="7"/>
      <c r="D71" s="7"/>
      <c r="E71" s="7"/>
      <c r="F71" s="7"/>
      <c r="G71" s="7"/>
      <c r="H71" s="7"/>
      <c r="I71" s="7"/>
      <c r="J71" s="7"/>
      <c r="K71" s="7"/>
      <c r="L71" s="7"/>
      <c r="M71" s="7"/>
    </row>
    <row r="72" spans="1:13" ht="41.25" customHeight="1" x14ac:dyDescent="0.2">
      <c r="A72" s="7" t="s">
        <v>71</v>
      </c>
      <c r="B72" s="7"/>
      <c r="C72" s="7"/>
      <c r="D72" s="7"/>
      <c r="E72" s="7"/>
      <c r="F72" s="7"/>
      <c r="G72" s="7"/>
      <c r="H72" s="7"/>
      <c r="I72" s="7"/>
      <c r="J72" s="7"/>
      <c r="K72" s="7"/>
      <c r="L72" s="7"/>
      <c r="M72" s="7"/>
    </row>
    <row r="73" spans="1:13" x14ac:dyDescent="0.2">
      <c r="A73" s="7"/>
      <c r="B73" s="7"/>
      <c r="C73" s="7"/>
      <c r="D73" s="7"/>
      <c r="E73" s="7"/>
      <c r="F73" s="7"/>
      <c r="G73" s="7"/>
      <c r="H73" s="7"/>
      <c r="I73" s="7"/>
      <c r="J73" s="7"/>
    </row>
    <row r="74" spans="1:13" ht="15" customHeight="1" x14ac:dyDescent="0.2">
      <c r="A74" s="8" t="s">
        <v>72</v>
      </c>
      <c r="B74" s="8"/>
      <c r="C74" s="8"/>
      <c r="D74" s="8"/>
      <c r="E74" s="8"/>
      <c r="F74" s="8"/>
      <c r="G74" s="8"/>
      <c r="H74" s="8"/>
      <c r="I74" s="8"/>
      <c r="J74" s="8"/>
      <c r="K74" s="8"/>
      <c r="L74" s="8"/>
      <c r="M74" s="8"/>
    </row>
    <row r="75" spans="1:13" ht="41.25" customHeight="1" x14ac:dyDescent="0.2">
      <c r="A75" s="7" t="s">
        <v>73</v>
      </c>
      <c r="B75" s="7"/>
      <c r="C75" s="7"/>
      <c r="D75" s="7"/>
      <c r="E75" s="7"/>
      <c r="F75" s="7"/>
      <c r="G75" s="7"/>
      <c r="H75" s="7"/>
      <c r="I75" s="7"/>
      <c r="J75" s="7"/>
      <c r="K75" s="7"/>
      <c r="L75" s="7"/>
      <c r="M75" s="7"/>
    </row>
    <row r="76" spans="1:13" ht="15" customHeight="1" x14ac:dyDescent="0.2">
      <c r="A76" s="7" t="s">
        <v>74</v>
      </c>
      <c r="B76" s="7"/>
      <c r="C76" s="7"/>
      <c r="D76" s="7"/>
      <c r="E76" s="7"/>
      <c r="F76" s="7"/>
      <c r="G76" s="7"/>
      <c r="H76" s="7"/>
      <c r="I76" s="7"/>
      <c r="J76" s="7"/>
      <c r="K76" s="7"/>
      <c r="L76" s="7"/>
      <c r="M76" s="7"/>
    </row>
    <row r="77" spans="1:13" ht="41.25" customHeight="1" x14ac:dyDescent="0.2">
      <c r="A77" s="7" t="s">
        <v>75</v>
      </c>
      <c r="B77" s="7"/>
      <c r="C77" s="7"/>
      <c r="D77" s="7"/>
      <c r="E77" s="7"/>
      <c r="F77" s="7"/>
      <c r="G77" s="7"/>
      <c r="H77" s="7"/>
      <c r="I77" s="7"/>
      <c r="J77" s="7"/>
      <c r="K77" s="7"/>
      <c r="L77" s="7"/>
      <c r="M77" s="7"/>
    </row>
    <row r="78" spans="1:13" ht="15" customHeight="1" x14ac:dyDescent="0.2">
      <c r="A78" s="7" t="s">
        <v>76</v>
      </c>
      <c r="B78" s="7"/>
      <c r="C78" s="7"/>
      <c r="D78" s="7"/>
      <c r="E78" s="7"/>
      <c r="F78" s="7"/>
      <c r="G78" s="7"/>
      <c r="H78" s="7"/>
      <c r="I78" s="7"/>
      <c r="J78" s="7"/>
      <c r="K78" s="7"/>
      <c r="L78" s="7"/>
      <c r="M78" s="7"/>
    </row>
    <row r="79" spans="1:13" ht="27.75" customHeight="1" x14ac:dyDescent="0.2">
      <c r="A79" s="7" t="s">
        <v>77</v>
      </c>
      <c r="B79" s="7"/>
      <c r="C79" s="7"/>
      <c r="D79" s="7"/>
      <c r="E79" s="7"/>
      <c r="F79" s="7"/>
      <c r="G79" s="7"/>
      <c r="H79" s="7"/>
      <c r="I79" s="7"/>
      <c r="J79" s="7"/>
      <c r="K79" s="7"/>
      <c r="L79" s="7"/>
      <c r="M79" s="7"/>
    </row>
    <row r="80" spans="1:13" ht="27.75" customHeight="1" x14ac:dyDescent="0.2">
      <c r="A80" s="7" t="s">
        <v>78</v>
      </c>
      <c r="B80" s="7"/>
      <c r="C80" s="7"/>
      <c r="D80" s="7"/>
      <c r="E80" s="7"/>
      <c r="F80" s="7"/>
      <c r="G80" s="7"/>
      <c r="H80" s="7"/>
      <c r="I80" s="7"/>
      <c r="J80" s="7"/>
      <c r="K80" s="7"/>
      <c r="L80" s="7"/>
      <c r="M80" s="7"/>
    </row>
    <row r="81" spans="1:13" ht="15" customHeight="1" x14ac:dyDescent="0.2">
      <c r="A81" s="7" t="s">
        <v>79</v>
      </c>
      <c r="B81" s="7"/>
      <c r="C81" s="7"/>
      <c r="D81" s="7"/>
      <c r="E81" s="7"/>
      <c r="F81" s="7"/>
      <c r="G81" s="7"/>
      <c r="H81" s="7"/>
      <c r="I81" s="7"/>
      <c r="J81" s="7"/>
      <c r="K81" s="7"/>
      <c r="L81" s="7"/>
      <c r="M81" s="7"/>
    </row>
    <row r="82" spans="1:13" ht="15" customHeight="1" x14ac:dyDescent="0.2">
      <c r="A82" s="7" t="s">
        <v>80</v>
      </c>
      <c r="B82" s="7"/>
      <c r="C82" s="7"/>
      <c r="D82" s="7"/>
      <c r="E82" s="7"/>
      <c r="F82" s="7"/>
      <c r="G82" s="7"/>
      <c r="H82" s="7"/>
      <c r="I82" s="7"/>
      <c r="J82" s="7"/>
      <c r="K82" s="7"/>
      <c r="L82" s="7"/>
      <c r="M82" s="7"/>
    </row>
    <row r="83" spans="1:13" ht="15" hidden="1" customHeight="1" x14ac:dyDescent="0.2">
      <c r="A83" s="7"/>
      <c r="B83" s="7"/>
      <c r="C83" s="7"/>
      <c r="D83" s="7"/>
      <c r="E83" s="7"/>
      <c r="F83" s="7"/>
      <c r="G83" s="7"/>
      <c r="H83" s="7"/>
      <c r="I83" s="7"/>
      <c r="J83" s="7"/>
      <c r="K83" s="7"/>
      <c r="L83" s="7"/>
      <c r="M83" s="7"/>
    </row>
    <row r="84" spans="1:13" x14ac:dyDescent="0.2">
      <c r="A84" s="7"/>
      <c r="B84" s="7"/>
      <c r="C84" s="7"/>
      <c r="D84" s="7"/>
      <c r="E84" s="7"/>
      <c r="F84" s="7"/>
      <c r="G84" s="7"/>
      <c r="H84" s="7"/>
      <c r="I84" s="7"/>
      <c r="J84" s="7"/>
    </row>
    <row r="85" spans="1:13" ht="15" customHeight="1" x14ac:dyDescent="0.2">
      <c r="A85" s="8" t="s">
        <v>81</v>
      </c>
      <c r="B85" s="8"/>
      <c r="C85" s="8"/>
      <c r="D85" s="8"/>
      <c r="E85" s="8"/>
      <c r="F85" s="8"/>
      <c r="G85" s="8"/>
      <c r="H85" s="8"/>
      <c r="I85" s="8"/>
      <c r="J85" s="8"/>
      <c r="K85" s="8"/>
      <c r="L85" s="8"/>
      <c r="M85" s="8"/>
    </row>
    <row r="86" spans="1:13" ht="27.75" customHeight="1" x14ac:dyDescent="0.2">
      <c r="A86" s="7" t="s">
        <v>82</v>
      </c>
      <c r="B86" s="7"/>
      <c r="C86" s="7"/>
      <c r="D86" s="7"/>
      <c r="E86" s="7"/>
      <c r="F86" s="7"/>
      <c r="G86" s="7"/>
      <c r="H86" s="7"/>
      <c r="I86" s="7"/>
      <c r="J86" s="7"/>
      <c r="K86" s="7"/>
      <c r="L86" s="7"/>
      <c r="M86" s="7"/>
    </row>
    <row r="87" spans="1:13" x14ac:dyDescent="0.2">
      <c r="A87" s="7"/>
      <c r="B87" s="7"/>
      <c r="C87" s="7"/>
      <c r="D87" s="7"/>
      <c r="E87" s="7"/>
      <c r="F87" s="7"/>
      <c r="G87" s="7"/>
      <c r="H87" s="7"/>
      <c r="I87" s="7"/>
      <c r="J87" s="7"/>
    </row>
    <row r="88" spans="1:13" ht="15" customHeight="1" x14ac:dyDescent="0.2">
      <c r="A88" s="8" t="s">
        <v>83</v>
      </c>
      <c r="B88" s="8"/>
      <c r="C88" s="8"/>
      <c r="D88" s="8"/>
      <c r="E88" s="8"/>
      <c r="F88" s="8"/>
      <c r="G88" s="8"/>
      <c r="H88" s="8"/>
      <c r="I88" s="8"/>
      <c r="J88" s="8"/>
      <c r="K88" s="8"/>
      <c r="L88" s="8"/>
      <c r="M88" s="8"/>
    </row>
    <row r="89" spans="1:13" ht="27" customHeight="1" x14ac:dyDescent="0.2">
      <c r="A89" s="16" t="s">
        <v>84</v>
      </c>
      <c r="B89" s="17" t="str">
        <f>[1]Ввод!C4</f>
        <v>МБОУ "Гатчинская СОШ № 7"</v>
      </c>
      <c r="C89" s="17"/>
      <c r="D89" s="17"/>
      <c r="E89" s="17"/>
      <c r="F89" s="17"/>
      <c r="G89" s="16" t="s">
        <v>85</v>
      </c>
      <c r="I89" s="14"/>
      <c r="J89" s="14"/>
      <c r="K89" s="14"/>
      <c r="L89" s="14"/>
      <c r="M89" s="14"/>
    </row>
    <row r="90" spans="1:13" ht="54.75" customHeight="1" x14ac:dyDescent="0.2">
      <c r="A90" s="16" t="str">
        <f>[1]Ввод!B18</f>
        <v>Получатель:</v>
      </c>
      <c r="B90" s="14" t="str">
        <f>[1]Ввод!C18</f>
        <v xml:space="preserve">Комитет финансов Гатчинского муниципального округа
(МБОУ Гатчинская СОШ № 7, л/сч 20470501118, 22270501118, 21570501118)
</v>
      </c>
      <c r="C90" s="14"/>
      <c r="D90" s="14"/>
      <c r="E90" s="14"/>
      <c r="F90" s="14"/>
      <c r="G90" s="16"/>
      <c r="I90" s="18"/>
      <c r="J90" s="18"/>
      <c r="K90" s="18"/>
      <c r="L90" s="18"/>
      <c r="M90" s="18"/>
    </row>
    <row r="91" spans="1:13" ht="36" customHeight="1" x14ac:dyDescent="0.2">
      <c r="A91" s="19" t="s">
        <v>86</v>
      </c>
      <c r="B91" s="17" t="str">
        <f>[1]Ввод!C7</f>
        <v>188301, Ленинградская область, г. Гатчина,  ул. Беляева, д.14</v>
      </c>
      <c r="C91" s="17"/>
      <c r="D91" s="17"/>
      <c r="E91" s="17"/>
      <c r="F91" s="17"/>
      <c r="G91" s="19" t="s">
        <v>86</v>
      </c>
      <c r="H91" s="20"/>
      <c r="I91" s="20"/>
      <c r="J91" s="20"/>
      <c r="K91" s="20"/>
      <c r="L91" s="20"/>
      <c r="M91" s="20"/>
    </row>
    <row r="92" spans="1:13" x14ac:dyDescent="0.2">
      <c r="A92" s="1" t="s">
        <v>87</v>
      </c>
      <c r="B92" s="1" t="str">
        <f>CONCATENATE([1]Ввод!C8,[1]Наборка!A36,[1]Наборка!H36,[1]Наборка!A36,[1]Ввод!C9)</f>
        <v>4705015973 / 470501001</v>
      </c>
      <c r="G92" s="1" t="s">
        <v>87</v>
      </c>
    </row>
    <row r="93" spans="1:13" ht="63" customHeight="1" x14ac:dyDescent="0.2">
      <c r="A93" s="19" t="s">
        <v>88</v>
      </c>
      <c r="B93" s="14" t="str">
        <f>[1]Ввод!C10</f>
        <v>ОКЦ № 1 СЕВЕРО-ЗАПАДНОГО ГУ БАНКА РОССИИ//УФК по Ленинградской области, г. Санкт-Петербург</v>
      </c>
      <c r="C93" s="14"/>
      <c r="D93" s="14"/>
      <c r="E93" s="14"/>
      <c r="F93" s="14"/>
      <c r="G93" s="19" t="s">
        <v>88</v>
      </c>
      <c r="H93" s="21"/>
      <c r="I93" s="19"/>
      <c r="J93" s="19"/>
      <c r="K93" s="19"/>
      <c r="L93" s="19"/>
      <c r="M93" s="19"/>
    </row>
    <row r="94" spans="1:13" x14ac:dyDescent="0.2">
      <c r="A94" s="1" t="str">
        <f>[1]Ввод!E10</f>
        <v>Казнач сч</v>
      </c>
      <c r="B94" s="22" t="str">
        <f>[1]Ввод!F10</f>
        <v>03234643415180004500</v>
      </c>
      <c r="C94" s="22"/>
      <c r="D94" s="22"/>
      <c r="G94" s="1" t="s">
        <v>89</v>
      </c>
      <c r="H94" s="23"/>
    </row>
    <row r="95" spans="1:13" x14ac:dyDescent="0.2">
      <c r="A95" s="1" t="str">
        <f>[1]Ввод!B11</f>
        <v>ЕКС</v>
      </c>
      <c r="B95" s="22" t="str">
        <f>[1]Ввод!C11</f>
        <v>40102810745370000098</v>
      </c>
      <c r="C95" s="22"/>
      <c r="D95" s="22"/>
      <c r="G95" s="1" t="s">
        <v>90</v>
      </c>
      <c r="H95" s="23"/>
    </row>
    <row r="96" spans="1:13" x14ac:dyDescent="0.2">
      <c r="A96" s="1" t="s">
        <v>91</v>
      </c>
      <c r="B96" s="23" t="str">
        <f>[1]Ввод!F11</f>
        <v>044030098</v>
      </c>
      <c r="G96" s="1" t="s">
        <v>91</v>
      </c>
      <c r="H96" s="23"/>
    </row>
    <row r="97" spans="1:11" x14ac:dyDescent="0.2">
      <c r="A97" s="1" t="s">
        <v>92</v>
      </c>
      <c r="B97" s="22" t="str">
        <f>[1]Ввод!E8</f>
        <v>1024701244930</v>
      </c>
      <c r="C97" s="22"/>
      <c r="G97" s="1" t="s">
        <v>93</v>
      </c>
      <c r="H97" s="23"/>
    </row>
    <row r="98" spans="1:11" x14ac:dyDescent="0.2">
      <c r="A98" s="1" t="str">
        <f>[1]Ввод!F12</f>
        <v>ОКТМО</v>
      </c>
      <c r="B98" s="24">
        <f>[1]Ввод!G12</f>
        <v>41518000</v>
      </c>
      <c r="C98" s="24"/>
      <c r="G98" s="1" t="s">
        <v>94</v>
      </c>
      <c r="H98" s="23"/>
    </row>
    <row r="99" spans="1:11" x14ac:dyDescent="0.2">
      <c r="A99" s="1" t="s">
        <v>95</v>
      </c>
      <c r="B99" s="25" t="str">
        <f>[1]Ввод!C12</f>
        <v>(81371) 2-14-69,2-14-95</v>
      </c>
      <c r="C99" s="25"/>
      <c r="G99" s="1" t="s">
        <v>95</v>
      </c>
      <c r="H99" s="23"/>
    </row>
    <row r="100" spans="1:11" x14ac:dyDescent="0.2">
      <c r="A100" s="1" t="s">
        <v>96</v>
      </c>
      <c r="B100" s="25" t="str">
        <f>[1]Ввод!D12</f>
        <v>gatshina7@mail.ru</v>
      </c>
      <c r="C100" s="25"/>
      <c r="G100" s="1" t="s">
        <v>96</v>
      </c>
      <c r="H100" s="23"/>
    </row>
    <row r="102" spans="1:11" ht="28.5" customHeight="1" x14ac:dyDescent="0.2">
      <c r="A102" s="3" t="str">
        <f>[1]Ввод!C5</f>
        <v>Директор</v>
      </c>
      <c r="B102" s="3"/>
      <c r="C102" s="3"/>
      <c r="D102" s="3"/>
      <c r="E102" s="26" t="str">
        <f>CONCATENATE([1]Наборка!H36,[1]Наборка!A36,[1]Ввод!D5,[1]Наборка!A36,[1]Наборка!H36)</f>
        <v>/ Люсова И. Н. /</v>
      </c>
      <c r="G102" s="3"/>
      <c r="H102" s="3"/>
      <c r="I102" s="3"/>
      <c r="J102" s="3"/>
      <c r="K102" s="26"/>
    </row>
    <row r="104" spans="1:11" x14ac:dyDescent="0.2">
      <c r="C104" s="27" t="str">
        <f>K4</f>
        <v>"_____"__________2026г.</v>
      </c>
      <c r="D104" s="27"/>
      <c r="J104" s="27" t="str">
        <f>K4</f>
        <v>"_____"__________2026г.</v>
      </c>
      <c r="K104" s="27"/>
    </row>
    <row r="105" spans="1:11" x14ac:dyDescent="0.2">
      <c r="A105" s="1" t="s">
        <v>97</v>
      </c>
      <c r="G105" s="1" t="s">
        <v>97</v>
      </c>
    </row>
  </sheetData>
  <mergeCells count="95">
    <mergeCell ref="B97:C97"/>
    <mergeCell ref="B98:C98"/>
    <mergeCell ref="B99:C99"/>
    <mergeCell ref="B100:C100"/>
    <mergeCell ref="B90:F90"/>
    <mergeCell ref="B91:F91"/>
    <mergeCell ref="H91:M91"/>
    <mergeCell ref="B93:F93"/>
    <mergeCell ref="B94:D94"/>
    <mergeCell ref="B95:D95"/>
    <mergeCell ref="A84:J84"/>
    <mergeCell ref="A85:M85"/>
    <mergeCell ref="A86:M86"/>
    <mergeCell ref="A87:J87"/>
    <mergeCell ref="A88:M88"/>
    <mergeCell ref="B89:F89"/>
    <mergeCell ref="I89:M89"/>
    <mergeCell ref="A78:M78"/>
    <mergeCell ref="A79:M79"/>
    <mergeCell ref="A80:M80"/>
    <mergeCell ref="A81:M81"/>
    <mergeCell ref="A82:M82"/>
    <mergeCell ref="A83:M83"/>
    <mergeCell ref="A72:M72"/>
    <mergeCell ref="A73:J73"/>
    <mergeCell ref="A74:M74"/>
    <mergeCell ref="A75:M75"/>
    <mergeCell ref="A76:M76"/>
    <mergeCell ref="A77:M77"/>
    <mergeCell ref="A66:M66"/>
    <mergeCell ref="A67:J67"/>
    <mergeCell ref="A68:M68"/>
    <mergeCell ref="A69:M69"/>
    <mergeCell ref="A70:M70"/>
    <mergeCell ref="A71:M71"/>
    <mergeCell ref="A60:M60"/>
    <mergeCell ref="A61:J61"/>
    <mergeCell ref="A62:M62"/>
    <mergeCell ref="A63:M63"/>
    <mergeCell ref="A64:M64"/>
    <mergeCell ref="A65:M65"/>
    <mergeCell ref="A54:M54"/>
    <mergeCell ref="A55:M55"/>
    <mergeCell ref="A56:M56"/>
    <mergeCell ref="A57:M57"/>
    <mergeCell ref="A58:J58"/>
    <mergeCell ref="A59:M59"/>
    <mergeCell ref="A48:M48"/>
    <mergeCell ref="A49:M49"/>
    <mergeCell ref="A50:M50"/>
    <mergeCell ref="A51:M51"/>
    <mergeCell ref="A52:J52"/>
    <mergeCell ref="A53:M53"/>
    <mergeCell ref="A42:M42"/>
    <mergeCell ref="A43:M43"/>
    <mergeCell ref="A44:M44"/>
    <mergeCell ref="A45:M45"/>
    <mergeCell ref="A46:M46"/>
    <mergeCell ref="A47:M47"/>
    <mergeCell ref="A36:M36"/>
    <mergeCell ref="A37:M37"/>
    <mergeCell ref="A38:M38"/>
    <mergeCell ref="A39:M39"/>
    <mergeCell ref="A40:M40"/>
    <mergeCell ref="A41:M41"/>
    <mergeCell ref="A30:J30"/>
    <mergeCell ref="A31:M31"/>
    <mergeCell ref="A32:M32"/>
    <mergeCell ref="A33:M33"/>
    <mergeCell ref="A34:M34"/>
    <mergeCell ref="A35:M35"/>
    <mergeCell ref="A24:M24"/>
    <mergeCell ref="A25:M25"/>
    <mergeCell ref="A26:M26"/>
    <mergeCell ref="A27:M27"/>
    <mergeCell ref="A28:M28"/>
    <mergeCell ref="A29:M29"/>
    <mergeCell ref="A19:M19"/>
    <mergeCell ref="A20:J20"/>
    <mergeCell ref="A21:M21"/>
    <mergeCell ref="S21:T21"/>
    <mergeCell ref="A22:M22"/>
    <mergeCell ref="A23:M23"/>
    <mergeCell ref="A13:M13"/>
    <mergeCell ref="A14:M14"/>
    <mergeCell ref="A15:M15"/>
    <mergeCell ref="A16:M16"/>
    <mergeCell ref="A17:M17"/>
    <mergeCell ref="A18:M18"/>
    <mergeCell ref="K4:M4"/>
    <mergeCell ref="A6:M6"/>
    <mergeCell ref="A8:M8"/>
    <mergeCell ref="A9:M9"/>
    <mergeCell ref="A10:M10"/>
    <mergeCell ref="A12:M12"/>
  </mergeCells>
  <pageMargins left="0.31496062992125984" right="0.11811023622047245" top="0.15748031496062992" bottom="0.15748031496062992" header="0.31496062992125984" footer="0.31496062992125984"/>
  <pageSetup paperSize="9"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66FF"/>
  </sheetPr>
  <dimension ref="A1:AI86"/>
  <sheetViews>
    <sheetView tabSelected="1" topLeftCell="A6" zoomScaleNormal="100" workbookViewId="0">
      <selection activeCell="C35" sqref="C35:S70"/>
    </sheetView>
  </sheetViews>
  <sheetFormatPr defaultColWidth="3.42578125" defaultRowHeight="11.25" x14ac:dyDescent="0.2"/>
  <cols>
    <col min="1" max="1" width="3.28515625" style="29" customWidth="1"/>
    <col min="2" max="2" width="1" style="29" customWidth="1"/>
    <col min="3" max="3" width="5" style="29" customWidth="1"/>
    <col min="4" max="19" width="3.28515625" style="29" customWidth="1"/>
    <col min="20" max="22" width="2.28515625" style="29" customWidth="1"/>
    <col min="23" max="24" width="3.140625" style="29" customWidth="1"/>
    <col min="25" max="26" width="2.5703125" style="29" customWidth="1"/>
    <col min="27" max="27" width="2" style="29" customWidth="1"/>
    <col min="28" max="28" width="3.42578125" style="29" customWidth="1"/>
    <col min="29" max="31" width="3" style="29" customWidth="1"/>
    <col min="32" max="32" width="7.7109375" style="29" customWidth="1"/>
    <col min="33" max="33" width="11.85546875" style="29" customWidth="1"/>
    <col min="34" max="34" width="3.42578125" style="29"/>
    <col min="35" max="35" width="16.140625" style="29" customWidth="1"/>
    <col min="36" max="36" width="11.5703125" style="29" customWidth="1"/>
    <col min="37" max="37" width="11" style="29" customWidth="1"/>
    <col min="38" max="16384" width="3.42578125" style="29"/>
  </cols>
  <sheetData>
    <row r="1" spans="1:32" ht="12.75" x14ac:dyDescent="0.2">
      <c r="A1" s="28"/>
      <c r="B1" s="28"/>
      <c r="C1" s="28"/>
      <c r="D1" s="28"/>
      <c r="E1" s="28"/>
      <c r="F1" s="28"/>
      <c r="G1" s="28"/>
      <c r="H1" s="28"/>
      <c r="I1" s="28"/>
      <c r="J1" s="28"/>
      <c r="K1" s="28"/>
      <c r="L1" s="28"/>
      <c r="M1" s="28"/>
      <c r="N1" s="28"/>
      <c r="O1" s="28"/>
      <c r="P1" s="28"/>
      <c r="Q1" s="28"/>
      <c r="R1" s="28"/>
      <c r="S1" s="28"/>
      <c r="T1" s="28"/>
      <c r="U1" s="28"/>
      <c r="W1" s="30"/>
      <c r="X1" s="30"/>
      <c r="Y1" s="28"/>
      <c r="Z1" s="31"/>
      <c r="AA1" s="31"/>
      <c r="AB1" s="32" t="s">
        <v>98</v>
      </c>
      <c r="AC1" s="32"/>
      <c r="AD1" s="32"/>
      <c r="AE1" s="32"/>
      <c r="AF1" s="32"/>
    </row>
    <row r="2" spans="1:32" ht="12.75" x14ac:dyDescent="0.2">
      <c r="A2" s="33"/>
      <c r="B2" s="33"/>
      <c r="C2" s="33"/>
      <c r="D2" s="33"/>
      <c r="E2" s="33"/>
      <c r="F2" s="33"/>
      <c r="G2" s="33"/>
      <c r="H2" s="33"/>
      <c r="I2" s="33"/>
      <c r="J2" s="33"/>
      <c r="K2" s="33"/>
      <c r="L2" s="33"/>
      <c r="M2" s="33"/>
      <c r="N2" s="33"/>
      <c r="O2" s="33"/>
      <c r="P2" s="33"/>
      <c r="Q2" s="33"/>
      <c r="R2" s="33"/>
      <c r="S2" s="33"/>
      <c r="T2" s="33"/>
      <c r="U2" s="33"/>
      <c r="V2" s="33"/>
      <c r="W2" s="33"/>
      <c r="X2" s="33"/>
      <c r="Y2" s="33"/>
      <c r="AA2" s="33"/>
      <c r="AB2" s="30" t="s">
        <v>99</v>
      </c>
      <c r="AC2" s="34"/>
      <c r="AD2" s="34"/>
      <c r="AE2" s="34"/>
      <c r="AF2" s="34"/>
    </row>
    <row r="3" spans="1:32" ht="12.75" customHeight="1" x14ac:dyDescent="0.2">
      <c r="A3" s="35"/>
      <c r="B3" s="35"/>
      <c r="C3" s="35"/>
      <c r="D3" s="35"/>
      <c r="E3" s="35"/>
      <c r="F3" s="35"/>
      <c r="G3" s="35"/>
      <c r="H3" s="35"/>
      <c r="I3" s="35"/>
      <c r="J3" s="35"/>
      <c r="K3" s="35"/>
      <c r="L3" s="35"/>
      <c r="M3" s="35"/>
      <c r="N3" s="35"/>
      <c r="O3" s="35"/>
      <c r="P3" s="35"/>
      <c r="Q3" s="35"/>
      <c r="R3" s="35"/>
      <c r="S3" s="35"/>
      <c r="T3" s="35"/>
      <c r="U3" s="35"/>
      <c r="V3" s="35"/>
      <c r="W3" s="35"/>
      <c r="X3" s="35"/>
      <c r="Y3" s="35"/>
      <c r="AA3" s="35"/>
      <c r="AB3" s="36" t="s">
        <v>100</v>
      </c>
      <c r="AC3" s="37" t="s">
        <v>101</v>
      </c>
      <c r="AD3" s="37"/>
      <c r="AE3" s="37"/>
      <c r="AF3" s="37"/>
    </row>
    <row r="5" spans="1:32" ht="12.75" customHeight="1" x14ac:dyDescent="0.2">
      <c r="A5" s="38" t="s">
        <v>102</v>
      </c>
      <c r="B5" s="38"/>
      <c r="C5" s="38"/>
      <c r="D5" s="38"/>
      <c r="E5" s="38"/>
      <c r="F5" s="38"/>
      <c r="G5" s="38"/>
      <c r="H5" s="38"/>
      <c r="I5" s="38"/>
      <c r="J5" s="38"/>
      <c r="K5" s="38"/>
      <c r="L5" s="38"/>
      <c r="M5" s="38"/>
      <c r="N5" s="38"/>
      <c r="O5" s="38"/>
      <c r="P5" s="38"/>
      <c r="Q5" s="38"/>
      <c r="R5" s="38"/>
      <c r="S5" s="38"/>
      <c r="T5" s="38"/>
      <c r="U5" s="38"/>
      <c r="V5" s="38"/>
      <c r="W5" s="38"/>
      <c r="X5" s="38"/>
      <c r="Y5" s="38"/>
      <c r="Z5" s="38"/>
      <c r="AA5" s="38"/>
      <c r="AB5" s="38"/>
      <c r="AC5" s="38"/>
      <c r="AD5" s="38"/>
      <c r="AE5" s="38"/>
      <c r="AF5" s="38"/>
    </row>
    <row r="6" spans="1:32" ht="12.75" customHeight="1" x14ac:dyDescent="0.2">
      <c r="A6" s="38"/>
      <c r="B6" s="38"/>
      <c r="C6" s="38"/>
      <c r="D6" s="38"/>
      <c r="E6" s="38"/>
      <c r="F6" s="38"/>
      <c r="G6" s="38"/>
      <c r="H6" s="38"/>
      <c r="I6" s="38"/>
      <c r="J6" s="38"/>
      <c r="K6" s="38"/>
      <c r="L6" s="38"/>
      <c r="M6" s="38"/>
      <c r="N6" s="38"/>
      <c r="O6" s="38"/>
      <c r="P6" s="38"/>
      <c r="Q6" s="38"/>
      <c r="R6" s="38"/>
      <c r="S6" s="38"/>
      <c r="T6" s="38"/>
      <c r="U6" s="38"/>
      <c r="V6" s="38"/>
      <c r="W6" s="38"/>
      <c r="X6" s="38"/>
      <c r="Y6" s="38"/>
      <c r="Z6" s="38"/>
      <c r="AA6" s="38"/>
      <c r="AB6" s="38"/>
      <c r="AC6" s="38"/>
      <c r="AD6" s="38"/>
      <c r="AE6" s="38"/>
      <c r="AF6" s="38"/>
    </row>
    <row r="8" spans="1:32" ht="22.5" customHeight="1" x14ac:dyDescent="0.2">
      <c r="A8" s="39" t="s">
        <v>103</v>
      </c>
      <c r="B8" s="39"/>
      <c r="C8" s="40" t="s">
        <v>104</v>
      </c>
      <c r="D8" s="41"/>
      <c r="E8" s="41"/>
      <c r="F8" s="41"/>
      <c r="G8" s="41"/>
      <c r="H8" s="41"/>
      <c r="I8" s="41"/>
      <c r="J8" s="41"/>
      <c r="K8" s="41"/>
      <c r="L8" s="41"/>
      <c r="M8" s="41"/>
      <c r="N8" s="41"/>
      <c r="O8" s="41"/>
      <c r="P8" s="41"/>
      <c r="Q8" s="41"/>
      <c r="R8" s="41"/>
      <c r="S8" s="42"/>
      <c r="T8" s="43" t="s">
        <v>105</v>
      </c>
      <c r="U8" s="43"/>
      <c r="V8" s="43"/>
      <c r="W8" s="43"/>
      <c r="X8" s="43"/>
      <c r="Y8" s="44" t="s">
        <v>106</v>
      </c>
      <c r="Z8" s="45"/>
      <c r="AA8" s="45"/>
      <c r="AB8" s="46"/>
      <c r="AC8" s="44" t="s">
        <v>107</v>
      </c>
      <c r="AD8" s="45"/>
      <c r="AE8" s="45"/>
      <c r="AF8" s="46"/>
    </row>
    <row r="9" spans="1:32" ht="22.5" customHeight="1" x14ac:dyDescent="0.2">
      <c r="A9" s="39"/>
      <c r="B9" s="39"/>
      <c r="C9" s="47"/>
      <c r="D9" s="48"/>
      <c r="E9" s="48"/>
      <c r="F9" s="48"/>
      <c r="G9" s="48"/>
      <c r="H9" s="48"/>
      <c r="I9" s="48"/>
      <c r="J9" s="48"/>
      <c r="K9" s="48"/>
      <c r="L9" s="48"/>
      <c r="M9" s="48"/>
      <c r="N9" s="48"/>
      <c r="O9" s="48"/>
      <c r="P9" s="48"/>
      <c r="Q9" s="48"/>
      <c r="R9" s="48"/>
      <c r="S9" s="49"/>
      <c r="T9" s="50" t="s">
        <v>108</v>
      </c>
      <c r="U9" s="51"/>
      <c r="V9" s="52"/>
      <c r="W9" s="53" t="s">
        <v>109</v>
      </c>
      <c r="X9" s="54"/>
      <c r="Y9" s="55"/>
      <c r="Z9" s="56"/>
      <c r="AA9" s="56"/>
      <c r="AB9" s="57"/>
      <c r="AC9" s="55"/>
      <c r="AD9" s="56"/>
      <c r="AE9" s="56"/>
      <c r="AF9" s="57"/>
    </row>
    <row r="10" spans="1:32" ht="15" customHeight="1" x14ac:dyDescent="0.2">
      <c r="A10" s="58">
        <v>1</v>
      </c>
      <c r="B10" s="59"/>
      <c r="C10" s="60">
        <v>2</v>
      </c>
      <c r="D10" s="61"/>
      <c r="E10" s="61"/>
      <c r="F10" s="61"/>
      <c r="G10" s="61"/>
      <c r="H10" s="61"/>
      <c r="I10" s="61"/>
      <c r="J10" s="61"/>
      <c r="K10" s="61"/>
      <c r="L10" s="61"/>
      <c r="M10" s="61"/>
      <c r="N10" s="61"/>
      <c r="O10" s="61"/>
      <c r="P10" s="61"/>
      <c r="Q10" s="61"/>
      <c r="R10" s="61"/>
      <c r="S10" s="62"/>
      <c r="T10" s="60">
        <v>3</v>
      </c>
      <c r="U10" s="61"/>
      <c r="V10" s="62"/>
      <c r="W10" s="60">
        <v>4</v>
      </c>
      <c r="X10" s="62"/>
      <c r="Y10" s="60">
        <v>5</v>
      </c>
      <c r="Z10" s="61"/>
      <c r="AA10" s="61"/>
      <c r="AB10" s="62"/>
      <c r="AC10" s="60">
        <v>6</v>
      </c>
      <c r="AD10" s="61"/>
      <c r="AE10" s="61"/>
      <c r="AF10" s="62"/>
    </row>
    <row r="11" spans="1:32" x14ac:dyDescent="0.2">
      <c r="A11" s="63">
        <v>1</v>
      </c>
      <c r="B11" s="43"/>
      <c r="C11" s="64" t="str">
        <f>[1]Ввод!B25</f>
        <v>Лазурит Бальзам Гель Грейпфрут 500мл *15</v>
      </c>
      <c r="D11" s="65"/>
      <c r="E11" s="65"/>
      <c r="F11" s="65"/>
      <c r="G11" s="65"/>
      <c r="H11" s="65"/>
      <c r="I11" s="65"/>
      <c r="J11" s="65"/>
      <c r="K11" s="65"/>
      <c r="L11" s="65"/>
      <c r="M11" s="65"/>
      <c r="N11" s="65"/>
      <c r="O11" s="65"/>
      <c r="P11" s="65"/>
      <c r="Q11" s="65"/>
      <c r="R11" s="65"/>
      <c r="S11" s="66"/>
      <c r="T11" s="67" t="str">
        <f>[1]Ввод!E25</f>
        <v>шт</v>
      </c>
      <c r="U11" s="67">
        <v>10</v>
      </c>
      <c r="V11" s="67">
        <v>10</v>
      </c>
      <c r="W11" s="63">
        <f>[1]Ввод!D25</f>
        <v>31</v>
      </c>
      <c r="X11" s="63"/>
      <c r="Y11" s="68">
        <f>[1]Ввод!F25</f>
        <v>130</v>
      </c>
      <c r="Z11" s="68">
        <v>80</v>
      </c>
      <c r="AA11" s="68">
        <v>80</v>
      </c>
      <c r="AB11" s="68">
        <v>80</v>
      </c>
      <c r="AC11" s="68">
        <f>W11*Y11</f>
        <v>4030</v>
      </c>
      <c r="AD11" s="68"/>
      <c r="AE11" s="68"/>
      <c r="AF11" s="68"/>
    </row>
    <row r="12" spans="1:32" x14ac:dyDescent="0.2">
      <c r="A12" s="63">
        <v>2</v>
      </c>
      <c r="B12" s="43"/>
      <c r="C12" s="64" t="str">
        <f>[1]Ввод!B26</f>
        <v>Универсальное средство для чистки Domestos (Доместос) Лимонная свежесть, 1 л</v>
      </c>
      <c r="D12" s="65"/>
      <c r="E12" s="65"/>
      <c r="F12" s="65"/>
      <c r="G12" s="65"/>
      <c r="H12" s="65"/>
      <c r="I12" s="65"/>
      <c r="J12" s="65"/>
      <c r="K12" s="65"/>
      <c r="L12" s="65"/>
      <c r="M12" s="65"/>
      <c r="N12" s="65"/>
      <c r="O12" s="65"/>
      <c r="P12" s="65"/>
      <c r="Q12" s="65"/>
      <c r="R12" s="65"/>
      <c r="S12" s="66"/>
      <c r="T12" s="67" t="str">
        <f>[1]Ввод!E26</f>
        <v>шт</v>
      </c>
      <c r="U12" s="67">
        <v>10</v>
      </c>
      <c r="V12" s="67">
        <v>10</v>
      </c>
      <c r="W12" s="63">
        <f>[1]Ввод!D26</f>
        <v>15</v>
      </c>
      <c r="X12" s="63"/>
      <c r="Y12" s="68">
        <f>[1]Ввод!F26</f>
        <v>260</v>
      </c>
      <c r="Z12" s="68">
        <v>80</v>
      </c>
      <c r="AA12" s="68">
        <v>80</v>
      </c>
      <c r="AB12" s="68">
        <v>80</v>
      </c>
      <c r="AC12" s="68">
        <f t="shared" ref="AC12:AC70" si="0">W12*Y12</f>
        <v>3900</v>
      </c>
      <c r="AD12" s="68"/>
      <c r="AE12" s="68"/>
      <c r="AF12" s="68"/>
    </row>
    <row r="13" spans="1:32" x14ac:dyDescent="0.2">
      <c r="A13" s="63">
        <v>3</v>
      </c>
      <c r="B13" s="43"/>
      <c r="C13" s="64" t="str">
        <f>[1]Ввод!B27</f>
        <v>Аист д/пола антибактериальный "Ландыш" (Санокс - Ботанический Лес) 950мл  *10</v>
      </c>
      <c r="D13" s="65"/>
      <c r="E13" s="65"/>
      <c r="F13" s="65"/>
      <c r="G13" s="65"/>
      <c r="H13" s="65"/>
      <c r="I13" s="65"/>
      <c r="J13" s="65"/>
      <c r="K13" s="65"/>
      <c r="L13" s="65"/>
      <c r="M13" s="65"/>
      <c r="N13" s="65"/>
      <c r="O13" s="65"/>
      <c r="P13" s="65"/>
      <c r="Q13" s="65"/>
      <c r="R13" s="65"/>
      <c r="S13" s="66"/>
      <c r="T13" s="67" t="str">
        <f>[1]Ввод!E27</f>
        <v>шт</v>
      </c>
      <c r="U13" s="67">
        <v>10</v>
      </c>
      <c r="V13" s="67">
        <v>10</v>
      </c>
      <c r="W13" s="63">
        <f>[1]Ввод!D27</f>
        <v>20</v>
      </c>
      <c r="X13" s="63"/>
      <c r="Y13" s="68">
        <f>[1]Ввод!F27</f>
        <v>200</v>
      </c>
      <c r="Z13" s="68">
        <v>80</v>
      </c>
      <c r="AA13" s="68">
        <v>80</v>
      </c>
      <c r="AB13" s="68">
        <v>80</v>
      </c>
      <c r="AC13" s="68">
        <f t="shared" si="0"/>
        <v>4000</v>
      </c>
      <c r="AD13" s="68"/>
      <c r="AE13" s="68"/>
      <c r="AF13" s="68"/>
    </row>
    <row r="14" spans="1:32" x14ac:dyDescent="0.2">
      <c r="A14" s="63">
        <v>4</v>
      </c>
      <c r="B14" s="43"/>
      <c r="C14" s="64" t="str">
        <f>[1]Ввод!B28</f>
        <v>Чистящее средство для сантехники Санокс гель, 750 мл</v>
      </c>
      <c r="D14" s="65"/>
      <c r="E14" s="65"/>
      <c r="F14" s="65"/>
      <c r="G14" s="65"/>
      <c r="H14" s="65"/>
      <c r="I14" s="65"/>
      <c r="J14" s="65"/>
      <c r="K14" s="65"/>
      <c r="L14" s="65"/>
      <c r="M14" s="65"/>
      <c r="N14" s="65"/>
      <c r="O14" s="65"/>
      <c r="P14" s="65"/>
      <c r="Q14" s="65"/>
      <c r="R14" s="65"/>
      <c r="S14" s="66"/>
      <c r="T14" s="67" t="str">
        <f>[1]Ввод!E28</f>
        <v>шт</v>
      </c>
      <c r="U14" s="67">
        <v>10</v>
      </c>
      <c r="V14" s="67">
        <v>10</v>
      </c>
      <c r="W14" s="63">
        <f>[1]Ввод!D28</f>
        <v>6</v>
      </c>
      <c r="X14" s="63"/>
      <c r="Y14" s="68">
        <f>[1]Ввод!F28</f>
        <v>175</v>
      </c>
      <c r="Z14" s="68">
        <v>80</v>
      </c>
      <c r="AA14" s="68">
        <v>80</v>
      </c>
      <c r="AB14" s="68">
        <v>80</v>
      </c>
      <c r="AC14" s="68">
        <f t="shared" si="0"/>
        <v>1050</v>
      </c>
      <c r="AD14" s="68"/>
      <c r="AE14" s="68"/>
      <c r="AF14" s="68"/>
    </row>
    <row r="15" spans="1:32" x14ac:dyDescent="0.2">
      <c r="A15" s="63">
        <v>5</v>
      </c>
      <c r="B15" s="43"/>
      <c r="C15" s="64" t="str">
        <f>[1]Ввод!B29</f>
        <v>Мыло туалетное детское Нэфис Алоэ Вера, 90 г</v>
      </c>
      <c r="D15" s="65"/>
      <c r="E15" s="65"/>
      <c r="F15" s="65"/>
      <c r="G15" s="65"/>
      <c r="H15" s="65"/>
      <c r="I15" s="65"/>
      <c r="J15" s="65"/>
      <c r="K15" s="65"/>
      <c r="L15" s="65"/>
      <c r="M15" s="65"/>
      <c r="N15" s="65"/>
      <c r="O15" s="65"/>
      <c r="P15" s="65"/>
      <c r="Q15" s="65"/>
      <c r="R15" s="65"/>
      <c r="S15" s="66"/>
      <c r="T15" s="67" t="str">
        <f>[1]Ввод!E29</f>
        <v>шт</v>
      </c>
      <c r="U15" s="67">
        <v>10</v>
      </c>
      <c r="V15" s="67">
        <v>10</v>
      </c>
      <c r="W15" s="63">
        <f>[1]Ввод!D29</f>
        <v>42</v>
      </c>
      <c r="X15" s="63"/>
      <c r="Y15" s="68">
        <f>[1]Ввод!F29</f>
        <v>45</v>
      </c>
      <c r="Z15" s="68">
        <v>80</v>
      </c>
      <c r="AA15" s="68">
        <v>80</v>
      </c>
      <c r="AB15" s="68">
        <v>80</v>
      </c>
      <c r="AC15" s="68">
        <f t="shared" si="0"/>
        <v>1890</v>
      </c>
      <c r="AD15" s="68"/>
      <c r="AE15" s="68"/>
      <c r="AF15" s="68"/>
    </row>
    <row r="16" spans="1:32" x14ac:dyDescent="0.2">
      <c r="A16" s="63">
        <v>6</v>
      </c>
      <c r="B16" s="43"/>
      <c r="C16" s="64" t="str">
        <f>[1]Ввод!B30</f>
        <v>Мыло хозяйственное Калужский блеск в прозрачной обертке, 72%, 200 г</v>
      </c>
      <c r="D16" s="65"/>
      <c r="E16" s="65"/>
      <c r="F16" s="65"/>
      <c r="G16" s="65"/>
      <c r="H16" s="65"/>
      <c r="I16" s="65"/>
      <c r="J16" s="65"/>
      <c r="K16" s="65"/>
      <c r="L16" s="65"/>
      <c r="M16" s="65"/>
      <c r="N16" s="65"/>
      <c r="O16" s="65"/>
      <c r="P16" s="65"/>
      <c r="Q16" s="65"/>
      <c r="R16" s="65"/>
      <c r="S16" s="66"/>
      <c r="T16" s="67" t="str">
        <f>[1]Ввод!E30</f>
        <v>шт</v>
      </c>
      <c r="U16" s="67">
        <v>10</v>
      </c>
      <c r="V16" s="67">
        <v>10</v>
      </c>
      <c r="W16" s="63">
        <f>[1]Ввод!D30</f>
        <v>10</v>
      </c>
      <c r="X16" s="63"/>
      <c r="Y16" s="68">
        <f>[1]Ввод!F30</f>
        <v>35</v>
      </c>
      <c r="Z16" s="68">
        <v>80</v>
      </c>
      <c r="AA16" s="68">
        <v>80</v>
      </c>
      <c r="AB16" s="68">
        <v>80</v>
      </c>
      <c r="AC16" s="68">
        <f t="shared" si="0"/>
        <v>350</v>
      </c>
      <c r="AD16" s="68"/>
      <c r="AE16" s="68"/>
      <c r="AF16" s="68"/>
    </row>
    <row r="17" spans="1:35" x14ac:dyDescent="0.2">
      <c r="A17" s="63">
        <v>7</v>
      </c>
      <c r="B17" s="43"/>
      <c r="C17" s="64" t="str">
        <f>[1]Ввод!B31</f>
        <v>Ст\порошок НК УШАСТЫЙ НЯНЬ 2,4кг</v>
      </c>
      <c r="D17" s="65"/>
      <c r="E17" s="65"/>
      <c r="F17" s="65"/>
      <c r="G17" s="65"/>
      <c r="H17" s="65"/>
      <c r="I17" s="65"/>
      <c r="J17" s="65"/>
      <c r="K17" s="65"/>
      <c r="L17" s="65"/>
      <c r="M17" s="65"/>
      <c r="N17" s="65"/>
      <c r="O17" s="65"/>
      <c r="P17" s="65"/>
      <c r="Q17" s="65"/>
      <c r="R17" s="65"/>
      <c r="S17" s="66"/>
      <c r="T17" s="67" t="str">
        <f>[1]Ввод!E31</f>
        <v>шт</v>
      </c>
      <c r="U17" s="67">
        <v>10</v>
      </c>
      <c r="V17" s="67">
        <v>10</v>
      </c>
      <c r="W17" s="63">
        <f>[1]Ввод!D31</f>
        <v>3</v>
      </c>
      <c r="X17" s="63"/>
      <c r="Y17" s="68">
        <f>[1]Ввод!F31</f>
        <v>655</v>
      </c>
      <c r="Z17" s="68">
        <v>80</v>
      </c>
      <c r="AA17" s="68">
        <v>80</v>
      </c>
      <c r="AB17" s="68">
        <v>80</v>
      </c>
      <c r="AC17" s="68">
        <f t="shared" si="0"/>
        <v>1965</v>
      </c>
      <c r="AD17" s="68"/>
      <c r="AE17" s="68"/>
      <c r="AF17" s="68"/>
    </row>
    <row r="18" spans="1:35" x14ac:dyDescent="0.2">
      <c r="A18" s="63">
        <v>8</v>
      </c>
      <c r="B18" s="43"/>
      <c r="C18" s="64" t="str">
        <f>[1]Ввод!B32</f>
        <v>Перчатки латекс L "Дуэт" х/б напыление бело-зеленый 90гр в/пакете (ДМ)</v>
      </c>
      <c r="D18" s="65"/>
      <c r="E18" s="65"/>
      <c r="F18" s="65"/>
      <c r="G18" s="65"/>
      <c r="H18" s="65"/>
      <c r="I18" s="65"/>
      <c r="J18" s="65"/>
      <c r="K18" s="65"/>
      <c r="L18" s="65"/>
      <c r="M18" s="65"/>
      <c r="N18" s="65"/>
      <c r="O18" s="65"/>
      <c r="P18" s="65"/>
      <c r="Q18" s="65"/>
      <c r="R18" s="65"/>
      <c r="S18" s="66"/>
      <c r="T18" s="67" t="str">
        <f>[1]Ввод!E32</f>
        <v>пар</v>
      </c>
      <c r="U18" s="67">
        <v>10</v>
      </c>
      <c r="V18" s="67">
        <v>10</v>
      </c>
      <c r="W18" s="63">
        <f>[1]Ввод!D32</f>
        <v>45</v>
      </c>
      <c r="X18" s="63"/>
      <c r="Y18" s="68">
        <f>[1]Ввод!F32</f>
        <v>120</v>
      </c>
      <c r="Z18" s="68">
        <v>80</v>
      </c>
      <c r="AA18" s="68">
        <v>80</v>
      </c>
      <c r="AB18" s="68">
        <v>80</v>
      </c>
      <c r="AC18" s="68">
        <f t="shared" si="0"/>
        <v>5400</v>
      </c>
      <c r="AD18" s="68"/>
      <c r="AE18" s="68"/>
      <c r="AF18" s="68"/>
    </row>
    <row r="19" spans="1:35" x14ac:dyDescent="0.2">
      <c r="A19" s="63">
        <v>9</v>
      </c>
      <c r="B19" s="43"/>
      <c r="C19" s="64" t="str">
        <f>[1]Ввод!B33</f>
        <v>Перчатки х/б 5 нитей Волна (графит)</v>
      </c>
      <c r="D19" s="65"/>
      <c r="E19" s="65"/>
      <c r="F19" s="65"/>
      <c r="G19" s="65"/>
      <c r="H19" s="65"/>
      <c r="I19" s="65"/>
      <c r="J19" s="65"/>
      <c r="K19" s="65"/>
      <c r="L19" s="65"/>
      <c r="M19" s="65"/>
      <c r="N19" s="65"/>
      <c r="O19" s="65"/>
      <c r="P19" s="65"/>
      <c r="Q19" s="65"/>
      <c r="R19" s="65"/>
      <c r="S19" s="66"/>
      <c r="T19" s="67" t="str">
        <f>[1]Ввод!E33</f>
        <v>пар</v>
      </c>
      <c r="U19" s="67">
        <v>10</v>
      </c>
      <c r="V19" s="67">
        <v>10</v>
      </c>
      <c r="W19" s="63">
        <f>[1]Ввод!D33</f>
        <v>15</v>
      </c>
      <c r="X19" s="63"/>
      <c r="Y19" s="68">
        <f>[1]Ввод!F33</f>
        <v>25</v>
      </c>
      <c r="Z19" s="68">
        <v>80</v>
      </c>
      <c r="AA19" s="68">
        <v>80</v>
      </c>
      <c r="AB19" s="68">
        <v>80</v>
      </c>
      <c r="AC19" s="68">
        <f t="shared" si="0"/>
        <v>375</v>
      </c>
      <c r="AD19" s="68"/>
      <c r="AE19" s="68"/>
      <c r="AF19" s="68"/>
    </row>
    <row r="20" spans="1:35" x14ac:dyDescent="0.2">
      <c r="A20" s="63">
        <v>10</v>
      </c>
      <c r="B20" s="43"/>
      <c r="C20" s="64" t="str">
        <f>[1]Ввод!B34</f>
        <v>Мешки д/мусора ПНД MirPack  30л. 20шт Хит (8мкм) 50*60 см. Черные  *36</v>
      </c>
      <c r="D20" s="65"/>
      <c r="E20" s="65"/>
      <c r="F20" s="65"/>
      <c r="G20" s="65"/>
      <c r="H20" s="65"/>
      <c r="I20" s="65"/>
      <c r="J20" s="65"/>
      <c r="K20" s="65"/>
      <c r="L20" s="65"/>
      <c r="M20" s="65"/>
      <c r="N20" s="65"/>
      <c r="O20" s="65"/>
      <c r="P20" s="65"/>
      <c r="Q20" s="65"/>
      <c r="R20" s="65"/>
      <c r="S20" s="66"/>
      <c r="T20" s="67" t="str">
        <f>[1]Ввод!E34</f>
        <v>шт</v>
      </c>
      <c r="U20" s="67">
        <v>10</v>
      </c>
      <c r="V20" s="67">
        <v>10</v>
      </c>
      <c r="W20" s="63">
        <f>[1]Ввод!D34</f>
        <v>40</v>
      </c>
      <c r="X20" s="63"/>
      <c r="Y20" s="68">
        <f>[1]Ввод!F34</f>
        <v>50</v>
      </c>
      <c r="Z20" s="68">
        <v>80</v>
      </c>
      <c r="AA20" s="68">
        <v>80</v>
      </c>
      <c r="AB20" s="68">
        <v>80</v>
      </c>
      <c r="AC20" s="68">
        <f t="shared" si="0"/>
        <v>2000</v>
      </c>
      <c r="AD20" s="68"/>
      <c r="AE20" s="68"/>
      <c r="AF20" s="68"/>
    </row>
    <row r="21" spans="1:35" x14ac:dyDescent="0.2">
      <c r="A21" s="63">
        <v>11</v>
      </c>
      <c r="B21" s="43"/>
      <c r="C21" s="64" t="str">
        <f>[1]Ввод!B35</f>
        <v>Мешки д/мусора ПВД MirPack 120л. 10шт  Premium+ (40мкм) Черные  *12</v>
      </c>
      <c r="D21" s="65"/>
      <c r="E21" s="65"/>
      <c r="F21" s="65"/>
      <c r="G21" s="65"/>
      <c r="H21" s="65"/>
      <c r="I21" s="65"/>
      <c r="J21" s="65"/>
      <c r="K21" s="65"/>
      <c r="L21" s="65"/>
      <c r="M21" s="65"/>
      <c r="N21" s="65"/>
      <c r="O21" s="65"/>
      <c r="P21" s="65"/>
      <c r="Q21" s="65"/>
      <c r="R21" s="65"/>
      <c r="S21" s="66"/>
      <c r="T21" s="67" t="str">
        <f>[1]Ввод!E35</f>
        <v>шт</v>
      </c>
      <c r="U21" s="67">
        <v>10</v>
      </c>
      <c r="V21" s="67">
        <v>10</v>
      </c>
      <c r="W21" s="63">
        <f>[1]Ввод!D35</f>
        <v>15</v>
      </c>
      <c r="X21" s="63"/>
      <c r="Y21" s="68">
        <f>[1]Ввод!F35</f>
        <v>200</v>
      </c>
      <c r="Z21" s="68">
        <v>80</v>
      </c>
      <c r="AA21" s="68">
        <v>80</v>
      </c>
      <c r="AB21" s="68">
        <v>80</v>
      </c>
      <c r="AC21" s="68">
        <f t="shared" si="0"/>
        <v>3000</v>
      </c>
      <c r="AD21" s="68"/>
      <c r="AE21" s="68"/>
      <c r="AF21" s="68"/>
    </row>
    <row r="22" spans="1:35" x14ac:dyDescent="0.2">
      <c r="A22" s="63">
        <v>12</v>
      </c>
      <c r="B22" s="43"/>
      <c r="C22" s="64" t="str">
        <f>[1]Ввод!B36</f>
        <v>Мочалка для посуды York Мини, стальная</v>
      </c>
      <c r="D22" s="65"/>
      <c r="E22" s="65"/>
      <c r="F22" s="65"/>
      <c r="G22" s="65"/>
      <c r="H22" s="65"/>
      <c r="I22" s="65"/>
      <c r="J22" s="65"/>
      <c r="K22" s="65"/>
      <c r="L22" s="65"/>
      <c r="M22" s="65"/>
      <c r="N22" s="65"/>
      <c r="O22" s="65"/>
      <c r="P22" s="65"/>
      <c r="Q22" s="65"/>
      <c r="R22" s="65"/>
      <c r="S22" s="66"/>
      <c r="T22" s="67" t="str">
        <f>[1]Ввод!E36</f>
        <v>шт</v>
      </c>
      <c r="U22" s="67">
        <v>10</v>
      </c>
      <c r="V22" s="67">
        <v>10</v>
      </c>
      <c r="W22" s="63">
        <f>[1]Ввод!D36</f>
        <v>10</v>
      </c>
      <c r="X22" s="63"/>
      <c r="Y22" s="68">
        <f>[1]Ввод!F36</f>
        <v>35</v>
      </c>
      <c r="Z22" s="68">
        <v>80</v>
      </c>
      <c r="AA22" s="68">
        <v>80</v>
      </c>
      <c r="AB22" s="68">
        <v>80</v>
      </c>
      <c r="AC22" s="68">
        <f t="shared" si="0"/>
        <v>350</v>
      </c>
      <c r="AD22" s="68"/>
      <c r="AE22" s="68"/>
      <c r="AF22" s="68"/>
    </row>
    <row r="23" spans="1:35" x14ac:dyDescent="0.2">
      <c r="A23" s="63">
        <v>13</v>
      </c>
      <c r="B23" s="43"/>
      <c r="C23" s="64" t="str">
        <f>[1]Ввод!B37</f>
        <v>Нитепрошивное полотно Неткол «Волна», ширина 78 см, рулон 50 м 120г/м2</v>
      </c>
      <c r="D23" s="65"/>
      <c r="E23" s="65"/>
      <c r="F23" s="65"/>
      <c r="G23" s="65"/>
      <c r="H23" s="65"/>
      <c r="I23" s="65"/>
      <c r="J23" s="65"/>
      <c r="K23" s="65"/>
      <c r="L23" s="65"/>
      <c r="M23" s="65"/>
      <c r="N23" s="65"/>
      <c r="O23" s="65"/>
      <c r="P23" s="65"/>
      <c r="Q23" s="65"/>
      <c r="R23" s="65"/>
      <c r="S23" s="66"/>
      <c r="T23" s="67" t="str">
        <f>[1]Ввод!E37</f>
        <v>шт</v>
      </c>
      <c r="U23" s="67">
        <v>10</v>
      </c>
      <c r="V23" s="67">
        <v>10</v>
      </c>
      <c r="W23" s="63">
        <f>[1]Ввод!D37</f>
        <v>1</v>
      </c>
      <c r="X23" s="63"/>
      <c r="Y23" s="68">
        <f>[1]Ввод!F37</f>
        <v>2994.76</v>
      </c>
      <c r="Z23" s="68">
        <v>80</v>
      </c>
      <c r="AA23" s="68">
        <v>80</v>
      </c>
      <c r="AB23" s="68">
        <v>80</v>
      </c>
      <c r="AC23" s="68">
        <f t="shared" si="0"/>
        <v>2994.76</v>
      </c>
      <c r="AD23" s="68"/>
      <c r="AE23" s="68"/>
      <c r="AF23" s="68"/>
    </row>
    <row r="24" spans="1:35" x14ac:dyDescent="0.2">
      <c r="A24" s="63">
        <v>14</v>
      </c>
      <c r="B24" s="43"/>
      <c r="C24" s="64" t="str">
        <f>[1]Ввод!B38</f>
        <v>Салфетки  Мягкий знак 100л  *40</v>
      </c>
      <c r="D24" s="65"/>
      <c r="E24" s="65"/>
      <c r="F24" s="65"/>
      <c r="G24" s="65"/>
      <c r="H24" s="65"/>
      <c r="I24" s="65"/>
      <c r="J24" s="65"/>
      <c r="K24" s="65"/>
      <c r="L24" s="65"/>
      <c r="M24" s="65"/>
      <c r="N24" s="65"/>
      <c r="O24" s="65"/>
      <c r="P24" s="65"/>
      <c r="Q24" s="65"/>
      <c r="R24" s="65"/>
      <c r="S24" s="66"/>
      <c r="T24" s="67" t="str">
        <f>[1]Ввод!E38</f>
        <v>шт</v>
      </c>
      <c r="U24" s="67">
        <v>10</v>
      </c>
      <c r="V24" s="67">
        <v>10</v>
      </c>
      <c r="W24" s="63">
        <f>[1]Ввод!D38</f>
        <v>16</v>
      </c>
      <c r="X24" s="63"/>
      <c r="Y24" s="68">
        <f>[1]Ввод!F38</f>
        <v>60</v>
      </c>
      <c r="Z24" s="68">
        <v>80</v>
      </c>
      <c r="AA24" s="68">
        <v>80</v>
      </c>
      <c r="AB24" s="68">
        <v>80</v>
      </c>
      <c r="AC24" s="68">
        <f t="shared" si="0"/>
        <v>960</v>
      </c>
      <c r="AD24" s="68"/>
      <c r="AE24" s="68"/>
      <c r="AF24" s="68"/>
      <c r="AI24" s="69"/>
    </row>
    <row r="25" spans="1:35" x14ac:dyDescent="0.2">
      <c r="A25" s="63">
        <v>15</v>
      </c>
      <c r="B25" s="43"/>
      <c r="C25" s="64" t="str">
        <f>[1]Ввод!B39</f>
        <v>ТУАЛЕТНАЯ БУМАГА "ЯБЛОКО" 2 СЛОЯ, 4 РУЛОНА, БЕЛАЯ (1/12) "ЛИЛИЯ"</v>
      </c>
      <c r="D25" s="65"/>
      <c r="E25" s="65"/>
      <c r="F25" s="65"/>
      <c r="G25" s="65"/>
      <c r="H25" s="65"/>
      <c r="I25" s="65"/>
      <c r="J25" s="65"/>
      <c r="K25" s="65"/>
      <c r="L25" s="65"/>
      <c r="M25" s="65"/>
      <c r="N25" s="65"/>
      <c r="O25" s="65"/>
      <c r="P25" s="65"/>
      <c r="Q25" s="65"/>
      <c r="R25" s="65"/>
      <c r="S25" s="66"/>
      <c r="T25" s="67" t="str">
        <f>[1]Ввод!E39</f>
        <v>шт</v>
      </c>
      <c r="U25" s="67">
        <v>10</v>
      </c>
      <c r="V25" s="67">
        <v>10</v>
      </c>
      <c r="W25" s="63">
        <f>[1]Ввод!D39</f>
        <v>16</v>
      </c>
      <c r="X25" s="63"/>
      <c r="Y25" s="68">
        <f>[1]Ввод!F39</f>
        <v>95</v>
      </c>
      <c r="Z25" s="68">
        <v>80</v>
      </c>
      <c r="AA25" s="68">
        <v>80</v>
      </c>
      <c r="AB25" s="68">
        <v>80</v>
      </c>
      <c r="AC25" s="68">
        <f t="shared" si="0"/>
        <v>1520</v>
      </c>
      <c r="AD25" s="68"/>
      <c r="AE25" s="68"/>
      <c r="AF25" s="68"/>
    </row>
    <row r="26" spans="1:35" x14ac:dyDescent="0.2">
      <c r="A26" s="63">
        <v>16</v>
      </c>
      <c r="B26" s="43"/>
      <c r="C26" s="64" t="str">
        <f>[1]Ввод!B40</f>
        <v>Лампа светодиодная груша A60, 15Вт, 6500К, E27, (шт.)</v>
      </c>
      <c r="D26" s="65"/>
      <c r="E26" s="65"/>
      <c r="F26" s="65"/>
      <c r="G26" s="65"/>
      <c r="H26" s="65"/>
      <c r="I26" s="65"/>
      <c r="J26" s="65"/>
      <c r="K26" s="65"/>
      <c r="L26" s="65"/>
      <c r="M26" s="65"/>
      <c r="N26" s="65"/>
      <c r="O26" s="65"/>
      <c r="P26" s="65"/>
      <c r="Q26" s="65"/>
      <c r="R26" s="65"/>
      <c r="S26" s="66"/>
      <c r="T26" s="67" t="str">
        <f>[1]Ввод!E40</f>
        <v>шт</v>
      </c>
      <c r="U26" s="67">
        <v>10</v>
      </c>
      <c r="V26" s="67">
        <v>10</v>
      </c>
      <c r="W26" s="63">
        <f>[1]Ввод!D40</f>
        <v>12</v>
      </c>
      <c r="X26" s="63"/>
      <c r="Y26" s="68">
        <f>[1]Ввод!F40</f>
        <v>85</v>
      </c>
      <c r="Z26" s="68">
        <v>80</v>
      </c>
      <c r="AA26" s="68">
        <v>80</v>
      </c>
      <c r="AB26" s="68">
        <v>80</v>
      </c>
      <c r="AC26" s="68">
        <f t="shared" si="0"/>
        <v>1020</v>
      </c>
      <c r="AD26" s="68"/>
      <c r="AE26" s="68"/>
      <c r="AF26" s="68"/>
    </row>
    <row r="27" spans="1:35" x14ac:dyDescent="0.2">
      <c r="A27" s="63">
        <v>17</v>
      </c>
      <c r="B27" s="43"/>
      <c r="C27" s="64" t="str">
        <f>[1]Ввод!B41</f>
        <v>Метла полипропиленовая с черенком плоская, 280х310х1500мм, (шт.)</v>
      </c>
      <c r="D27" s="65"/>
      <c r="E27" s="65"/>
      <c r="F27" s="65"/>
      <c r="G27" s="65"/>
      <c r="H27" s="65"/>
      <c r="I27" s="65"/>
      <c r="J27" s="65"/>
      <c r="K27" s="65"/>
      <c r="L27" s="65"/>
      <c r="M27" s="65"/>
      <c r="N27" s="65"/>
      <c r="O27" s="65"/>
      <c r="P27" s="65"/>
      <c r="Q27" s="65"/>
      <c r="R27" s="65"/>
      <c r="S27" s="66"/>
      <c r="T27" s="67" t="str">
        <f>[1]Ввод!E41</f>
        <v>шт</v>
      </c>
      <c r="U27" s="67">
        <v>10</v>
      </c>
      <c r="V27" s="67">
        <v>10</v>
      </c>
      <c r="W27" s="63">
        <f>[1]Ввод!D41</f>
        <v>3</v>
      </c>
      <c r="X27" s="63"/>
      <c r="Y27" s="68">
        <f>[1]Ввод!F41</f>
        <v>460</v>
      </c>
      <c r="Z27" s="68">
        <v>80</v>
      </c>
      <c r="AA27" s="68">
        <v>80</v>
      </c>
      <c r="AB27" s="68">
        <v>80</v>
      </c>
      <c r="AC27" s="68">
        <f t="shared" si="0"/>
        <v>1380</v>
      </c>
      <c r="AD27" s="68"/>
      <c r="AE27" s="68"/>
      <c r="AF27" s="68"/>
    </row>
    <row r="28" spans="1:35" x14ac:dyDescent="0.2">
      <c r="A28" s="63">
        <v>18</v>
      </c>
      <c r="B28" s="43"/>
      <c r="C28" s="64" t="str">
        <f>[1]Ввод!B42</f>
        <v>Ножовка по металлу пластиковая рукоятка, 300мм</v>
      </c>
      <c r="D28" s="65"/>
      <c r="E28" s="65"/>
      <c r="F28" s="65"/>
      <c r="G28" s="65"/>
      <c r="H28" s="65"/>
      <c r="I28" s="65"/>
      <c r="J28" s="65"/>
      <c r="K28" s="65"/>
      <c r="L28" s="65"/>
      <c r="M28" s="65"/>
      <c r="N28" s="65"/>
      <c r="O28" s="65"/>
      <c r="P28" s="65"/>
      <c r="Q28" s="65"/>
      <c r="R28" s="65"/>
      <c r="S28" s="66"/>
      <c r="T28" s="67" t="str">
        <f>[1]Ввод!E42</f>
        <v>шт</v>
      </c>
      <c r="U28" s="67">
        <v>10</v>
      </c>
      <c r="V28" s="67">
        <v>10</v>
      </c>
      <c r="W28" s="63">
        <f>[1]Ввод!D42</f>
        <v>1</v>
      </c>
      <c r="X28" s="63"/>
      <c r="Y28" s="68">
        <f>[1]Ввод!F42</f>
        <v>315</v>
      </c>
      <c r="Z28" s="68">
        <v>80</v>
      </c>
      <c r="AA28" s="68">
        <v>80</v>
      </c>
      <c r="AB28" s="68">
        <v>80</v>
      </c>
      <c r="AC28" s="68">
        <f t="shared" si="0"/>
        <v>315</v>
      </c>
      <c r="AD28" s="68"/>
      <c r="AE28" s="68"/>
      <c r="AF28" s="68"/>
    </row>
    <row r="29" spans="1:35" x14ac:dyDescent="0.2">
      <c r="A29" s="63">
        <v>19</v>
      </c>
      <c r="B29" s="43"/>
      <c r="C29" s="64" t="str">
        <f>[1]Ввод!B43</f>
        <v>Полотно по металлу закаленное 300 мм, 24TPI, HCS, (шт.)</v>
      </c>
      <c r="D29" s="65"/>
      <c r="E29" s="65"/>
      <c r="F29" s="65"/>
      <c r="G29" s="65"/>
      <c r="H29" s="65"/>
      <c r="I29" s="65"/>
      <c r="J29" s="65"/>
      <c r="K29" s="65"/>
      <c r="L29" s="65"/>
      <c r="M29" s="65"/>
      <c r="N29" s="65"/>
      <c r="O29" s="65"/>
      <c r="P29" s="65"/>
      <c r="Q29" s="65"/>
      <c r="R29" s="65"/>
      <c r="S29" s="66"/>
      <c r="T29" s="67" t="str">
        <f>[1]Ввод!E43</f>
        <v>шт</v>
      </c>
      <c r="U29" s="67">
        <v>10</v>
      </c>
      <c r="V29" s="67">
        <v>10</v>
      </c>
      <c r="W29" s="63">
        <f>[1]Ввод!D43</f>
        <v>2</v>
      </c>
      <c r="X29" s="63"/>
      <c r="Y29" s="68">
        <f>[1]Ввод!F43</f>
        <v>25</v>
      </c>
      <c r="Z29" s="68">
        <v>80</v>
      </c>
      <c r="AA29" s="68">
        <v>80</v>
      </c>
      <c r="AB29" s="68">
        <v>80</v>
      </c>
      <c r="AC29" s="68">
        <f t="shared" si="0"/>
        <v>50</v>
      </c>
      <c r="AD29" s="68"/>
      <c r="AE29" s="68"/>
      <c r="AF29" s="68"/>
    </row>
    <row r="30" spans="1:35" x14ac:dyDescent="0.2">
      <c r="A30" s="63">
        <v>20</v>
      </c>
      <c r="B30" s="43"/>
      <c r="C30" s="64" t="str">
        <f>[1]Ввод!B44</f>
        <v>СВФС Саморез ШСММ прессшайба 4,2х16 (200шт) м.к.</v>
      </c>
      <c r="D30" s="65"/>
      <c r="E30" s="65"/>
      <c r="F30" s="65"/>
      <c r="G30" s="65"/>
      <c r="H30" s="65"/>
      <c r="I30" s="65"/>
      <c r="J30" s="65"/>
      <c r="K30" s="65"/>
      <c r="L30" s="65"/>
      <c r="M30" s="65"/>
      <c r="N30" s="65"/>
      <c r="O30" s="65"/>
      <c r="P30" s="65"/>
      <c r="Q30" s="65"/>
      <c r="R30" s="65"/>
      <c r="S30" s="66"/>
      <c r="T30" s="67" t="str">
        <f>[1]Ввод!E44</f>
        <v>шт</v>
      </c>
      <c r="U30" s="67">
        <v>10</v>
      </c>
      <c r="V30" s="67">
        <v>10</v>
      </c>
      <c r="W30" s="63">
        <f>[1]Ввод!D44</f>
        <v>1</v>
      </c>
      <c r="X30" s="63"/>
      <c r="Y30" s="68">
        <f>[1]Ввод!F44</f>
        <v>155</v>
      </c>
      <c r="Z30" s="68">
        <v>80</v>
      </c>
      <c r="AA30" s="68">
        <v>80</v>
      </c>
      <c r="AB30" s="68">
        <v>80</v>
      </c>
      <c r="AC30" s="68">
        <f t="shared" si="0"/>
        <v>155</v>
      </c>
      <c r="AD30" s="68"/>
      <c r="AE30" s="68"/>
      <c r="AF30" s="68"/>
    </row>
    <row r="31" spans="1:35" x14ac:dyDescent="0.2">
      <c r="A31" s="63">
        <v>21</v>
      </c>
      <c r="B31" s="43"/>
      <c r="C31" s="64" t="str">
        <f>[1]Ввод!B45</f>
        <v>Грунт-эмаль 3 в 1 РАДУГАМАЛЕР белая 0,9 кг 14 шт/уп</v>
      </c>
      <c r="D31" s="65"/>
      <c r="E31" s="65"/>
      <c r="F31" s="65"/>
      <c r="G31" s="65"/>
      <c r="H31" s="65"/>
      <c r="I31" s="65"/>
      <c r="J31" s="65"/>
      <c r="K31" s="65"/>
      <c r="L31" s="65"/>
      <c r="M31" s="65"/>
      <c r="N31" s="65"/>
      <c r="O31" s="65"/>
      <c r="P31" s="65"/>
      <c r="Q31" s="65"/>
      <c r="R31" s="65"/>
      <c r="S31" s="66"/>
      <c r="T31" s="67" t="str">
        <f>[1]Ввод!E45</f>
        <v>шт</v>
      </c>
      <c r="U31" s="67">
        <v>10</v>
      </c>
      <c r="V31" s="67">
        <v>10</v>
      </c>
      <c r="W31" s="63">
        <f>[1]Ввод!D45</f>
        <v>1</v>
      </c>
      <c r="X31" s="63"/>
      <c r="Y31" s="68">
        <f>[1]Ввод!F45</f>
        <v>550</v>
      </c>
      <c r="Z31" s="68">
        <v>80</v>
      </c>
      <c r="AA31" s="68">
        <v>80</v>
      </c>
      <c r="AB31" s="68">
        <v>80</v>
      </c>
      <c r="AC31" s="68">
        <f t="shared" si="0"/>
        <v>550</v>
      </c>
      <c r="AD31" s="68"/>
      <c r="AE31" s="68"/>
      <c r="AF31" s="68"/>
    </row>
    <row r="32" spans="1:35" x14ac:dyDescent="0.2">
      <c r="A32" s="63">
        <v>22</v>
      </c>
      <c r="B32" s="43"/>
      <c r="C32" s="64" t="str">
        <f>[1]Ввод!B46</f>
        <v>Крюк настенный, 80х120 мм, алюминий, серебро анод.</v>
      </c>
      <c r="D32" s="65"/>
      <c r="E32" s="65"/>
      <c r="F32" s="65"/>
      <c r="G32" s="65"/>
      <c r="H32" s="65"/>
      <c r="I32" s="65"/>
      <c r="J32" s="65"/>
      <c r="K32" s="65"/>
      <c r="L32" s="65"/>
      <c r="M32" s="65"/>
      <c r="N32" s="65"/>
      <c r="O32" s="65"/>
      <c r="P32" s="65"/>
      <c r="Q32" s="65"/>
      <c r="R32" s="65"/>
      <c r="S32" s="66"/>
      <c r="T32" s="67" t="str">
        <f>[1]Ввод!E46</f>
        <v>шт</v>
      </c>
      <c r="U32" s="67">
        <v>10</v>
      </c>
      <c r="V32" s="67">
        <v>10</v>
      </c>
      <c r="W32" s="63">
        <f>[1]Ввод!D46</f>
        <v>1</v>
      </c>
      <c r="X32" s="63"/>
      <c r="Y32" s="68">
        <f>[1]Ввод!F46</f>
        <v>320</v>
      </c>
      <c r="Z32" s="68">
        <v>80</v>
      </c>
      <c r="AA32" s="68">
        <v>80</v>
      </c>
      <c r="AB32" s="68">
        <v>80</v>
      </c>
      <c r="AC32" s="68">
        <f t="shared" si="0"/>
        <v>320</v>
      </c>
      <c r="AD32" s="68"/>
      <c r="AE32" s="68"/>
      <c r="AF32" s="68"/>
    </row>
    <row r="33" spans="1:32" x14ac:dyDescent="0.2">
      <c r="A33" s="63">
        <v>23</v>
      </c>
      <c r="B33" s="43"/>
      <c r="C33" s="64" t="str">
        <f>[1]Ввод!B47</f>
        <v>Чехол для гладильной доски Рыжий кот, 2-х слойный, 140 x 50 см</v>
      </c>
      <c r="D33" s="65"/>
      <c r="E33" s="65"/>
      <c r="F33" s="65"/>
      <c r="G33" s="65"/>
      <c r="H33" s="65"/>
      <c r="I33" s="65"/>
      <c r="J33" s="65"/>
      <c r="K33" s="65"/>
      <c r="L33" s="65"/>
      <c r="M33" s="65"/>
      <c r="N33" s="65"/>
      <c r="O33" s="65"/>
      <c r="P33" s="65"/>
      <c r="Q33" s="65"/>
      <c r="R33" s="65"/>
      <c r="S33" s="66"/>
      <c r="T33" s="67" t="str">
        <f>[1]Ввод!E47</f>
        <v>шт</v>
      </c>
      <c r="U33" s="67">
        <v>10</v>
      </c>
      <c r="V33" s="67">
        <v>10</v>
      </c>
      <c r="W33" s="63">
        <f>[1]Ввод!D47</f>
        <v>1</v>
      </c>
      <c r="X33" s="63"/>
      <c r="Y33" s="68">
        <f>[1]Ввод!F47</f>
        <v>1360</v>
      </c>
      <c r="Z33" s="68">
        <v>80</v>
      </c>
      <c r="AA33" s="68">
        <v>80</v>
      </c>
      <c r="AB33" s="68">
        <v>80</v>
      </c>
      <c r="AC33" s="68">
        <f t="shared" si="0"/>
        <v>1360</v>
      </c>
      <c r="AD33" s="68"/>
      <c r="AE33" s="68"/>
      <c r="AF33" s="68"/>
    </row>
    <row r="34" spans="1:32" x14ac:dyDescent="0.2">
      <c r="A34" s="63">
        <v>24</v>
      </c>
      <c r="B34" s="43"/>
      <c r="C34" s="64" t="str">
        <f>[1]Ввод!B48</f>
        <v>Нож для овощей Mallony Velutto, 85 мм</v>
      </c>
      <c r="D34" s="65"/>
      <c r="E34" s="65"/>
      <c r="F34" s="65"/>
      <c r="G34" s="65"/>
      <c r="H34" s="65"/>
      <c r="I34" s="65"/>
      <c r="J34" s="65"/>
      <c r="K34" s="65"/>
      <c r="L34" s="65"/>
      <c r="M34" s="65"/>
      <c r="N34" s="65"/>
      <c r="O34" s="65"/>
      <c r="P34" s="65"/>
      <c r="Q34" s="65"/>
      <c r="R34" s="65"/>
      <c r="S34" s="66"/>
      <c r="T34" s="67" t="str">
        <f>[1]Ввод!E48</f>
        <v>шт</v>
      </c>
      <c r="U34" s="67">
        <v>10</v>
      </c>
      <c r="V34" s="67">
        <v>10</v>
      </c>
      <c r="W34" s="63">
        <f>[1]Ввод!D48</f>
        <v>1</v>
      </c>
      <c r="X34" s="63"/>
      <c r="Y34" s="68">
        <f>[1]Ввод!F48</f>
        <v>145</v>
      </c>
      <c r="Z34" s="68">
        <v>80</v>
      </c>
      <c r="AA34" s="68">
        <v>80</v>
      </c>
      <c r="AB34" s="68">
        <v>80</v>
      </c>
      <c r="AC34" s="68">
        <f t="shared" si="0"/>
        <v>145</v>
      </c>
      <c r="AD34" s="68"/>
      <c r="AE34" s="68"/>
      <c r="AF34" s="68"/>
    </row>
    <row r="35" spans="1:32" hidden="1" x14ac:dyDescent="0.2">
      <c r="A35" s="63">
        <v>25</v>
      </c>
      <c r="B35" s="43"/>
      <c r="C35" s="64">
        <f>[1]Ввод!B49</f>
        <v>0</v>
      </c>
      <c r="D35" s="65"/>
      <c r="E35" s="65"/>
      <c r="F35" s="65"/>
      <c r="G35" s="65"/>
      <c r="H35" s="65"/>
      <c r="I35" s="65"/>
      <c r="J35" s="65"/>
      <c r="K35" s="65"/>
      <c r="L35" s="65"/>
      <c r="M35" s="65"/>
      <c r="N35" s="65"/>
      <c r="O35" s="65"/>
      <c r="P35" s="65"/>
      <c r="Q35" s="65"/>
      <c r="R35" s="65"/>
      <c r="S35" s="66"/>
      <c r="T35" s="67">
        <f>[1]Ввод!E49</f>
        <v>0</v>
      </c>
      <c r="U35" s="67">
        <v>10</v>
      </c>
      <c r="V35" s="67">
        <v>10</v>
      </c>
      <c r="W35" s="63">
        <f>[1]Ввод!D49</f>
        <v>0</v>
      </c>
      <c r="X35" s="63"/>
      <c r="Y35" s="68">
        <f>[1]Ввод!F49</f>
        <v>0</v>
      </c>
      <c r="Z35" s="68">
        <v>80</v>
      </c>
      <c r="AA35" s="68">
        <v>80</v>
      </c>
      <c r="AB35" s="68">
        <v>80</v>
      </c>
      <c r="AC35" s="68">
        <f t="shared" si="0"/>
        <v>0</v>
      </c>
      <c r="AD35" s="68"/>
      <c r="AE35" s="68"/>
      <c r="AF35" s="68"/>
    </row>
    <row r="36" spans="1:32" hidden="1" x14ac:dyDescent="0.2">
      <c r="A36" s="63">
        <v>26</v>
      </c>
      <c r="B36" s="43"/>
      <c r="C36" s="64">
        <f>[1]Ввод!B50</f>
        <v>0</v>
      </c>
      <c r="D36" s="65"/>
      <c r="E36" s="65"/>
      <c r="F36" s="65"/>
      <c r="G36" s="65"/>
      <c r="H36" s="65"/>
      <c r="I36" s="65"/>
      <c r="J36" s="65"/>
      <c r="K36" s="65"/>
      <c r="L36" s="65"/>
      <c r="M36" s="65"/>
      <c r="N36" s="65"/>
      <c r="O36" s="65"/>
      <c r="P36" s="65"/>
      <c r="Q36" s="65"/>
      <c r="R36" s="65"/>
      <c r="S36" s="66"/>
      <c r="T36" s="67">
        <f>[1]Ввод!E50</f>
        <v>0</v>
      </c>
      <c r="U36" s="67">
        <v>10</v>
      </c>
      <c r="V36" s="67">
        <v>10</v>
      </c>
      <c r="W36" s="63">
        <f>[1]Ввод!D50</f>
        <v>0</v>
      </c>
      <c r="X36" s="63"/>
      <c r="Y36" s="68">
        <f>[1]Ввод!F50</f>
        <v>0</v>
      </c>
      <c r="Z36" s="68">
        <v>80</v>
      </c>
      <c r="AA36" s="68">
        <v>80</v>
      </c>
      <c r="AB36" s="68">
        <v>80</v>
      </c>
      <c r="AC36" s="68">
        <f t="shared" si="0"/>
        <v>0</v>
      </c>
      <c r="AD36" s="68"/>
      <c r="AE36" s="68"/>
      <c r="AF36" s="68"/>
    </row>
    <row r="37" spans="1:32" hidden="1" x14ac:dyDescent="0.2">
      <c r="A37" s="63">
        <v>27</v>
      </c>
      <c r="B37" s="43"/>
      <c r="C37" s="64">
        <f>[1]Ввод!B51</f>
        <v>0</v>
      </c>
      <c r="D37" s="65"/>
      <c r="E37" s="65"/>
      <c r="F37" s="65"/>
      <c r="G37" s="65"/>
      <c r="H37" s="65"/>
      <c r="I37" s="65"/>
      <c r="J37" s="65"/>
      <c r="K37" s="65"/>
      <c r="L37" s="65"/>
      <c r="M37" s="65"/>
      <c r="N37" s="65"/>
      <c r="O37" s="65"/>
      <c r="P37" s="65"/>
      <c r="Q37" s="65"/>
      <c r="R37" s="65"/>
      <c r="S37" s="66"/>
      <c r="T37" s="67">
        <f>[1]Ввод!E51</f>
        <v>0</v>
      </c>
      <c r="U37" s="67">
        <v>10</v>
      </c>
      <c r="V37" s="67">
        <v>10</v>
      </c>
      <c r="W37" s="63">
        <f>[1]Ввод!D51</f>
        <v>0</v>
      </c>
      <c r="X37" s="63"/>
      <c r="Y37" s="68">
        <f>[1]Ввод!F51</f>
        <v>0</v>
      </c>
      <c r="Z37" s="68">
        <v>80</v>
      </c>
      <c r="AA37" s="68">
        <v>80</v>
      </c>
      <c r="AB37" s="68">
        <v>80</v>
      </c>
      <c r="AC37" s="68">
        <f t="shared" si="0"/>
        <v>0</v>
      </c>
      <c r="AD37" s="68"/>
      <c r="AE37" s="68"/>
      <c r="AF37" s="68"/>
    </row>
    <row r="38" spans="1:32" hidden="1" x14ac:dyDescent="0.2">
      <c r="A38" s="63">
        <v>28</v>
      </c>
      <c r="B38" s="43"/>
      <c r="C38" s="64">
        <f>[1]Ввод!B52</f>
        <v>0</v>
      </c>
      <c r="D38" s="65"/>
      <c r="E38" s="65"/>
      <c r="F38" s="65"/>
      <c r="G38" s="65"/>
      <c r="H38" s="65"/>
      <c r="I38" s="65"/>
      <c r="J38" s="65"/>
      <c r="K38" s="65"/>
      <c r="L38" s="65"/>
      <c r="M38" s="65"/>
      <c r="N38" s="65"/>
      <c r="O38" s="65"/>
      <c r="P38" s="65"/>
      <c r="Q38" s="65"/>
      <c r="R38" s="65"/>
      <c r="S38" s="66"/>
      <c r="T38" s="67">
        <f>[1]Ввод!E52</f>
        <v>0</v>
      </c>
      <c r="U38" s="67">
        <v>10</v>
      </c>
      <c r="V38" s="67">
        <v>10</v>
      </c>
      <c r="W38" s="63">
        <f>[1]Ввод!D52</f>
        <v>0</v>
      </c>
      <c r="X38" s="63"/>
      <c r="Y38" s="68">
        <f>[1]Ввод!F52</f>
        <v>0</v>
      </c>
      <c r="Z38" s="68">
        <v>80</v>
      </c>
      <c r="AA38" s="68">
        <v>80</v>
      </c>
      <c r="AB38" s="68">
        <v>80</v>
      </c>
      <c r="AC38" s="68">
        <f t="shared" si="0"/>
        <v>0</v>
      </c>
      <c r="AD38" s="68"/>
      <c r="AE38" s="68"/>
      <c r="AF38" s="68"/>
    </row>
    <row r="39" spans="1:32" hidden="1" x14ac:dyDescent="0.2">
      <c r="A39" s="63">
        <v>29</v>
      </c>
      <c r="B39" s="43"/>
      <c r="C39" s="64">
        <f>[1]Ввод!B53</f>
        <v>0</v>
      </c>
      <c r="D39" s="65"/>
      <c r="E39" s="65"/>
      <c r="F39" s="65"/>
      <c r="G39" s="65"/>
      <c r="H39" s="65"/>
      <c r="I39" s="65"/>
      <c r="J39" s="65"/>
      <c r="K39" s="65"/>
      <c r="L39" s="65"/>
      <c r="M39" s="65"/>
      <c r="N39" s="65"/>
      <c r="O39" s="65"/>
      <c r="P39" s="65"/>
      <c r="Q39" s="65"/>
      <c r="R39" s="65"/>
      <c r="S39" s="66"/>
      <c r="T39" s="67">
        <f>[1]Ввод!E53</f>
        <v>0</v>
      </c>
      <c r="U39" s="67">
        <v>10</v>
      </c>
      <c r="V39" s="67">
        <v>10</v>
      </c>
      <c r="W39" s="63">
        <f>[1]Ввод!D53</f>
        <v>0</v>
      </c>
      <c r="X39" s="63"/>
      <c r="Y39" s="68">
        <f>[1]Ввод!F53</f>
        <v>0</v>
      </c>
      <c r="Z39" s="68">
        <v>80</v>
      </c>
      <c r="AA39" s="68">
        <v>80</v>
      </c>
      <c r="AB39" s="68">
        <v>80</v>
      </c>
      <c r="AC39" s="68">
        <f t="shared" si="0"/>
        <v>0</v>
      </c>
      <c r="AD39" s="68"/>
      <c r="AE39" s="68"/>
      <c r="AF39" s="68"/>
    </row>
    <row r="40" spans="1:32" hidden="1" x14ac:dyDescent="0.2">
      <c r="A40" s="63">
        <v>30</v>
      </c>
      <c r="B40" s="43"/>
      <c r="C40" s="64">
        <f>[1]Ввод!B54</f>
        <v>0</v>
      </c>
      <c r="D40" s="65"/>
      <c r="E40" s="65"/>
      <c r="F40" s="65"/>
      <c r="G40" s="65"/>
      <c r="H40" s="65"/>
      <c r="I40" s="65"/>
      <c r="J40" s="65"/>
      <c r="K40" s="65"/>
      <c r="L40" s="65"/>
      <c r="M40" s="65"/>
      <c r="N40" s="65"/>
      <c r="O40" s="65"/>
      <c r="P40" s="65"/>
      <c r="Q40" s="65"/>
      <c r="R40" s="65"/>
      <c r="S40" s="66"/>
      <c r="T40" s="67" t="str">
        <f>[1]Ввод!E54</f>
        <v>шт.</v>
      </c>
      <c r="U40" s="67">
        <v>10</v>
      </c>
      <c r="V40" s="67">
        <v>10</v>
      </c>
      <c r="W40" s="63">
        <f>[1]Ввод!D54</f>
        <v>0</v>
      </c>
      <c r="X40" s="63"/>
      <c r="Y40" s="68">
        <f>[1]Ввод!F54</f>
        <v>0</v>
      </c>
      <c r="Z40" s="68">
        <v>80</v>
      </c>
      <c r="AA40" s="68">
        <v>80</v>
      </c>
      <c r="AB40" s="68">
        <v>80</v>
      </c>
      <c r="AC40" s="68">
        <f t="shared" si="0"/>
        <v>0</v>
      </c>
      <c r="AD40" s="68"/>
      <c r="AE40" s="68"/>
      <c r="AF40" s="68"/>
    </row>
    <row r="41" spans="1:32" hidden="1" x14ac:dyDescent="0.2">
      <c r="A41" s="63">
        <v>31</v>
      </c>
      <c r="B41" s="43"/>
      <c r="C41" s="64">
        <f>[1]Ввод!B55</f>
        <v>0</v>
      </c>
      <c r="D41" s="65"/>
      <c r="E41" s="65"/>
      <c r="F41" s="65"/>
      <c r="G41" s="65"/>
      <c r="H41" s="65"/>
      <c r="I41" s="65"/>
      <c r="J41" s="65"/>
      <c r="K41" s="65"/>
      <c r="L41" s="65"/>
      <c r="M41" s="65"/>
      <c r="N41" s="65"/>
      <c r="O41" s="65"/>
      <c r="P41" s="65"/>
      <c r="Q41" s="65"/>
      <c r="R41" s="65"/>
      <c r="S41" s="66"/>
      <c r="T41" s="67" t="str">
        <f>[1]Ввод!E55</f>
        <v>шт.</v>
      </c>
      <c r="U41" s="67">
        <v>10</v>
      </c>
      <c r="V41" s="67">
        <v>10</v>
      </c>
      <c r="W41" s="63">
        <f>[1]Ввод!D55</f>
        <v>0</v>
      </c>
      <c r="X41" s="63"/>
      <c r="Y41" s="68">
        <f>[1]Ввод!F55</f>
        <v>0</v>
      </c>
      <c r="Z41" s="68">
        <v>80</v>
      </c>
      <c r="AA41" s="68">
        <v>80</v>
      </c>
      <c r="AB41" s="68">
        <v>80</v>
      </c>
      <c r="AC41" s="68">
        <f t="shared" si="0"/>
        <v>0</v>
      </c>
      <c r="AD41" s="68"/>
      <c r="AE41" s="68"/>
      <c r="AF41" s="68"/>
    </row>
    <row r="42" spans="1:32" hidden="1" x14ac:dyDescent="0.2">
      <c r="A42" s="63">
        <v>32</v>
      </c>
      <c r="B42" s="43"/>
      <c r="C42" s="64">
        <f>[1]Ввод!B56</f>
        <v>0</v>
      </c>
      <c r="D42" s="65"/>
      <c r="E42" s="65"/>
      <c r="F42" s="65"/>
      <c r="G42" s="65"/>
      <c r="H42" s="65"/>
      <c r="I42" s="65"/>
      <c r="J42" s="65"/>
      <c r="K42" s="65"/>
      <c r="L42" s="65"/>
      <c r="M42" s="65"/>
      <c r="N42" s="65"/>
      <c r="O42" s="65"/>
      <c r="P42" s="65"/>
      <c r="Q42" s="65"/>
      <c r="R42" s="65"/>
      <c r="S42" s="66"/>
      <c r="T42" s="67" t="str">
        <f>[1]Ввод!E56</f>
        <v>шт.</v>
      </c>
      <c r="U42" s="67">
        <v>10</v>
      </c>
      <c r="V42" s="67">
        <v>10</v>
      </c>
      <c r="W42" s="63">
        <f>[1]Ввод!D56</f>
        <v>0</v>
      </c>
      <c r="X42" s="63"/>
      <c r="Y42" s="68">
        <f>[1]Ввод!F56</f>
        <v>0</v>
      </c>
      <c r="Z42" s="68">
        <v>80</v>
      </c>
      <c r="AA42" s="68">
        <v>80</v>
      </c>
      <c r="AB42" s="68">
        <v>80</v>
      </c>
      <c r="AC42" s="68">
        <f t="shared" si="0"/>
        <v>0</v>
      </c>
      <c r="AD42" s="68"/>
      <c r="AE42" s="68"/>
      <c r="AF42" s="68"/>
    </row>
    <row r="43" spans="1:32" hidden="1" x14ac:dyDescent="0.2">
      <c r="A43" s="63">
        <v>33</v>
      </c>
      <c r="B43" s="43"/>
      <c r="C43" s="64">
        <f>[1]Ввод!B57</f>
        <v>0</v>
      </c>
      <c r="D43" s="65"/>
      <c r="E43" s="65"/>
      <c r="F43" s="65"/>
      <c r="G43" s="65"/>
      <c r="H43" s="65"/>
      <c r="I43" s="65"/>
      <c r="J43" s="65"/>
      <c r="K43" s="65"/>
      <c r="L43" s="65"/>
      <c r="M43" s="65"/>
      <c r="N43" s="65"/>
      <c r="O43" s="65"/>
      <c r="P43" s="65"/>
      <c r="Q43" s="65"/>
      <c r="R43" s="65"/>
      <c r="S43" s="66"/>
      <c r="T43" s="67" t="str">
        <f>[1]Ввод!E57</f>
        <v>шт.</v>
      </c>
      <c r="U43" s="67">
        <v>10</v>
      </c>
      <c r="V43" s="67">
        <v>10</v>
      </c>
      <c r="W43" s="63">
        <f>[1]Ввод!D57</f>
        <v>0</v>
      </c>
      <c r="X43" s="63"/>
      <c r="Y43" s="68">
        <f>[1]Ввод!F57</f>
        <v>0</v>
      </c>
      <c r="Z43" s="68">
        <v>80</v>
      </c>
      <c r="AA43" s="68">
        <v>80</v>
      </c>
      <c r="AB43" s="68">
        <v>80</v>
      </c>
      <c r="AC43" s="68">
        <f t="shared" si="0"/>
        <v>0</v>
      </c>
      <c r="AD43" s="68"/>
      <c r="AE43" s="68"/>
      <c r="AF43" s="68"/>
    </row>
    <row r="44" spans="1:32" hidden="1" x14ac:dyDescent="0.2">
      <c r="A44" s="63">
        <v>34</v>
      </c>
      <c r="B44" s="43"/>
      <c r="C44" s="64">
        <f>[1]Ввод!B58</f>
        <v>0</v>
      </c>
      <c r="D44" s="65"/>
      <c r="E44" s="65"/>
      <c r="F44" s="65"/>
      <c r="G44" s="65"/>
      <c r="H44" s="65"/>
      <c r="I44" s="65"/>
      <c r="J44" s="65"/>
      <c r="K44" s="65"/>
      <c r="L44" s="65"/>
      <c r="M44" s="65"/>
      <c r="N44" s="65"/>
      <c r="O44" s="65"/>
      <c r="P44" s="65"/>
      <c r="Q44" s="65"/>
      <c r="R44" s="65"/>
      <c r="S44" s="66"/>
      <c r="T44" s="67" t="str">
        <f>[1]Ввод!E58</f>
        <v>шт.</v>
      </c>
      <c r="U44" s="67">
        <v>10</v>
      </c>
      <c r="V44" s="67">
        <v>10</v>
      </c>
      <c r="W44" s="63">
        <f>[1]Ввод!D58</f>
        <v>0</v>
      </c>
      <c r="X44" s="63"/>
      <c r="Y44" s="68">
        <f>[1]Ввод!F58</f>
        <v>0</v>
      </c>
      <c r="Z44" s="68">
        <v>80</v>
      </c>
      <c r="AA44" s="68">
        <v>80</v>
      </c>
      <c r="AB44" s="68">
        <v>80</v>
      </c>
      <c r="AC44" s="68">
        <f t="shared" si="0"/>
        <v>0</v>
      </c>
      <c r="AD44" s="68"/>
      <c r="AE44" s="68"/>
      <c r="AF44" s="68"/>
    </row>
    <row r="45" spans="1:32" hidden="1" x14ac:dyDescent="0.2">
      <c r="A45" s="63">
        <v>35</v>
      </c>
      <c r="B45" s="43"/>
      <c r="C45" s="64">
        <f>[1]Ввод!B59</f>
        <v>0</v>
      </c>
      <c r="D45" s="65"/>
      <c r="E45" s="65"/>
      <c r="F45" s="65"/>
      <c r="G45" s="65"/>
      <c r="H45" s="65"/>
      <c r="I45" s="65"/>
      <c r="J45" s="65"/>
      <c r="K45" s="65"/>
      <c r="L45" s="65"/>
      <c r="M45" s="65"/>
      <c r="N45" s="65"/>
      <c r="O45" s="65"/>
      <c r="P45" s="65"/>
      <c r="Q45" s="65"/>
      <c r="R45" s="65"/>
      <c r="S45" s="66"/>
      <c r="T45" s="67" t="str">
        <f>[1]Ввод!E59</f>
        <v>шт.</v>
      </c>
      <c r="U45" s="67">
        <v>10</v>
      </c>
      <c r="V45" s="67">
        <v>10</v>
      </c>
      <c r="W45" s="63">
        <f>[1]Ввод!D59</f>
        <v>0</v>
      </c>
      <c r="X45" s="63"/>
      <c r="Y45" s="68">
        <f>[1]Ввод!F59</f>
        <v>0</v>
      </c>
      <c r="Z45" s="68">
        <v>80</v>
      </c>
      <c r="AA45" s="68">
        <v>80</v>
      </c>
      <c r="AB45" s="68">
        <v>80</v>
      </c>
      <c r="AC45" s="68">
        <f t="shared" si="0"/>
        <v>0</v>
      </c>
      <c r="AD45" s="68"/>
      <c r="AE45" s="68"/>
      <c r="AF45" s="68"/>
    </row>
    <row r="46" spans="1:32" hidden="1" x14ac:dyDescent="0.2">
      <c r="A46" s="63">
        <v>36</v>
      </c>
      <c r="B46" s="43"/>
      <c r="C46" s="64">
        <f>[1]Ввод!B60</f>
        <v>0</v>
      </c>
      <c r="D46" s="65"/>
      <c r="E46" s="65"/>
      <c r="F46" s="65"/>
      <c r="G46" s="65"/>
      <c r="H46" s="65"/>
      <c r="I46" s="65"/>
      <c r="J46" s="65"/>
      <c r="K46" s="65"/>
      <c r="L46" s="65"/>
      <c r="M46" s="65"/>
      <c r="N46" s="65"/>
      <c r="O46" s="65"/>
      <c r="P46" s="65"/>
      <c r="Q46" s="65"/>
      <c r="R46" s="65"/>
      <c r="S46" s="66"/>
      <c r="T46" s="67" t="str">
        <f>[1]Ввод!E60</f>
        <v>шт.</v>
      </c>
      <c r="U46" s="67">
        <v>10</v>
      </c>
      <c r="V46" s="67">
        <v>10</v>
      </c>
      <c r="W46" s="63">
        <f>[1]Ввод!D60</f>
        <v>0</v>
      </c>
      <c r="X46" s="63"/>
      <c r="Y46" s="68">
        <f>[1]Ввод!F60</f>
        <v>0</v>
      </c>
      <c r="Z46" s="68">
        <v>80</v>
      </c>
      <c r="AA46" s="68">
        <v>80</v>
      </c>
      <c r="AB46" s="68">
        <v>80</v>
      </c>
      <c r="AC46" s="68">
        <f t="shared" si="0"/>
        <v>0</v>
      </c>
      <c r="AD46" s="68"/>
      <c r="AE46" s="68"/>
      <c r="AF46" s="68"/>
    </row>
    <row r="47" spans="1:32" hidden="1" x14ac:dyDescent="0.2">
      <c r="A47" s="63">
        <v>37</v>
      </c>
      <c r="B47" s="43"/>
      <c r="C47" s="64">
        <f>[1]Ввод!B61</f>
        <v>0</v>
      </c>
      <c r="D47" s="65"/>
      <c r="E47" s="65"/>
      <c r="F47" s="65"/>
      <c r="G47" s="65"/>
      <c r="H47" s="65"/>
      <c r="I47" s="65"/>
      <c r="J47" s="65"/>
      <c r="K47" s="65"/>
      <c r="L47" s="65"/>
      <c r="M47" s="65"/>
      <c r="N47" s="65"/>
      <c r="O47" s="65"/>
      <c r="P47" s="65"/>
      <c r="Q47" s="65"/>
      <c r="R47" s="65"/>
      <c r="S47" s="66"/>
      <c r="T47" s="67" t="str">
        <f>[1]Ввод!E61</f>
        <v>шт.</v>
      </c>
      <c r="U47" s="67">
        <v>10</v>
      </c>
      <c r="V47" s="67">
        <v>10</v>
      </c>
      <c r="W47" s="63">
        <f>[1]Ввод!D61</f>
        <v>0</v>
      </c>
      <c r="X47" s="63"/>
      <c r="Y47" s="68">
        <f>[1]Ввод!F61</f>
        <v>0</v>
      </c>
      <c r="Z47" s="68">
        <v>80</v>
      </c>
      <c r="AA47" s="68">
        <v>80</v>
      </c>
      <c r="AB47" s="68">
        <v>80</v>
      </c>
      <c r="AC47" s="68">
        <f t="shared" si="0"/>
        <v>0</v>
      </c>
      <c r="AD47" s="68"/>
      <c r="AE47" s="68"/>
      <c r="AF47" s="68"/>
    </row>
    <row r="48" spans="1:32" hidden="1" x14ac:dyDescent="0.2">
      <c r="A48" s="63">
        <v>38</v>
      </c>
      <c r="B48" s="43"/>
      <c r="C48" s="64">
        <f>[1]Ввод!B62</f>
        <v>0</v>
      </c>
      <c r="D48" s="65"/>
      <c r="E48" s="65"/>
      <c r="F48" s="65"/>
      <c r="G48" s="65"/>
      <c r="H48" s="65"/>
      <c r="I48" s="65"/>
      <c r="J48" s="65"/>
      <c r="K48" s="65"/>
      <c r="L48" s="65"/>
      <c r="M48" s="65"/>
      <c r="N48" s="65"/>
      <c r="O48" s="65"/>
      <c r="P48" s="65"/>
      <c r="Q48" s="65"/>
      <c r="R48" s="65"/>
      <c r="S48" s="66"/>
      <c r="T48" s="67" t="str">
        <f>[1]Ввод!E62</f>
        <v>шт.</v>
      </c>
      <c r="U48" s="67">
        <v>10</v>
      </c>
      <c r="V48" s="67">
        <v>10</v>
      </c>
      <c r="W48" s="63">
        <f>[1]Ввод!D62</f>
        <v>0</v>
      </c>
      <c r="X48" s="63"/>
      <c r="Y48" s="68">
        <f>[1]Ввод!F62</f>
        <v>0</v>
      </c>
      <c r="Z48" s="68">
        <v>80</v>
      </c>
      <c r="AA48" s="68">
        <v>80</v>
      </c>
      <c r="AB48" s="68">
        <v>80</v>
      </c>
      <c r="AC48" s="68">
        <f t="shared" si="0"/>
        <v>0</v>
      </c>
      <c r="AD48" s="68"/>
      <c r="AE48" s="68"/>
      <c r="AF48" s="68"/>
    </row>
    <row r="49" spans="1:32" hidden="1" x14ac:dyDescent="0.2">
      <c r="A49" s="63">
        <v>39</v>
      </c>
      <c r="B49" s="43"/>
      <c r="C49" s="64">
        <f>[1]Ввод!B63</f>
        <v>0</v>
      </c>
      <c r="D49" s="65"/>
      <c r="E49" s="65"/>
      <c r="F49" s="65"/>
      <c r="G49" s="65"/>
      <c r="H49" s="65"/>
      <c r="I49" s="65"/>
      <c r="J49" s="65"/>
      <c r="K49" s="65"/>
      <c r="L49" s="65"/>
      <c r="M49" s="65"/>
      <c r="N49" s="65"/>
      <c r="O49" s="65"/>
      <c r="P49" s="65"/>
      <c r="Q49" s="65"/>
      <c r="R49" s="65"/>
      <c r="S49" s="66"/>
      <c r="T49" s="67" t="str">
        <f>[1]Ввод!E63</f>
        <v>шт.</v>
      </c>
      <c r="U49" s="67">
        <v>10</v>
      </c>
      <c r="V49" s="67">
        <v>10</v>
      </c>
      <c r="W49" s="63">
        <f>[1]Ввод!D63</f>
        <v>0</v>
      </c>
      <c r="X49" s="63"/>
      <c r="Y49" s="68">
        <f>[1]Ввод!F63</f>
        <v>0</v>
      </c>
      <c r="Z49" s="68">
        <v>80</v>
      </c>
      <c r="AA49" s="68">
        <v>80</v>
      </c>
      <c r="AB49" s="68">
        <v>80</v>
      </c>
      <c r="AC49" s="68">
        <f t="shared" si="0"/>
        <v>0</v>
      </c>
      <c r="AD49" s="68"/>
      <c r="AE49" s="68"/>
      <c r="AF49" s="68"/>
    </row>
    <row r="50" spans="1:32" hidden="1" x14ac:dyDescent="0.2">
      <c r="A50" s="63">
        <v>40</v>
      </c>
      <c r="B50" s="43"/>
      <c r="C50" s="64">
        <f>[1]Ввод!B64</f>
        <v>0</v>
      </c>
      <c r="D50" s="65"/>
      <c r="E50" s="65"/>
      <c r="F50" s="65"/>
      <c r="G50" s="65"/>
      <c r="H50" s="65"/>
      <c r="I50" s="65"/>
      <c r="J50" s="65"/>
      <c r="K50" s="65"/>
      <c r="L50" s="65"/>
      <c r="M50" s="65"/>
      <c r="N50" s="65"/>
      <c r="O50" s="65"/>
      <c r="P50" s="65"/>
      <c r="Q50" s="65"/>
      <c r="R50" s="65"/>
      <c r="S50" s="66"/>
      <c r="T50" s="67" t="str">
        <f>[1]Ввод!E64</f>
        <v>шт.</v>
      </c>
      <c r="U50" s="67">
        <v>10</v>
      </c>
      <c r="V50" s="67">
        <v>10</v>
      </c>
      <c r="W50" s="63">
        <f>[1]Ввод!D64</f>
        <v>0</v>
      </c>
      <c r="X50" s="63"/>
      <c r="Y50" s="68">
        <f>[1]Ввод!F64</f>
        <v>0</v>
      </c>
      <c r="Z50" s="68">
        <v>80</v>
      </c>
      <c r="AA50" s="68">
        <v>80</v>
      </c>
      <c r="AB50" s="68">
        <v>80</v>
      </c>
      <c r="AC50" s="68">
        <f t="shared" si="0"/>
        <v>0</v>
      </c>
      <c r="AD50" s="68"/>
      <c r="AE50" s="68"/>
      <c r="AF50" s="68"/>
    </row>
    <row r="51" spans="1:32" hidden="1" x14ac:dyDescent="0.2">
      <c r="A51" s="63">
        <v>41</v>
      </c>
      <c r="B51" s="43"/>
      <c r="C51" s="64">
        <f>[1]Ввод!B65</f>
        <v>0</v>
      </c>
      <c r="D51" s="65"/>
      <c r="E51" s="65"/>
      <c r="F51" s="65"/>
      <c r="G51" s="65"/>
      <c r="H51" s="65"/>
      <c r="I51" s="65"/>
      <c r="J51" s="65"/>
      <c r="K51" s="65"/>
      <c r="L51" s="65"/>
      <c r="M51" s="65"/>
      <c r="N51" s="65"/>
      <c r="O51" s="65"/>
      <c r="P51" s="65"/>
      <c r="Q51" s="65"/>
      <c r="R51" s="65"/>
      <c r="S51" s="66"/>
      <c r="T51" s="67" t="str">
        <f>[1]Ввод!E65</f>
        <v>шт.</v>
      </c>
      <c r="U51" s="67">
        <v>10</v>
      </c>
      <c r="V51" s="67">
        <v>10</v>
      </c>
      <c r="W51" s="63">
        <f>[1]Ввод!D65</f>
        <v>0</v>
      </c>
      <c r="X51" s="63"/>
      <c r="Y51" s="68">
        <f>[1]Ввод!F65</f>
        <v>0</v>
      </c>
      <c r="Z51" s="68">
        <v>80</v>
      </c>
      <c r="AA51" s="68">
        <v>80</v>
      </c>
      <c r="AB51" s="68">
        <v>80</v>
      </c>
      <c r="AC51" s="68">
        <f t="shared" si="0"/>
        <v>0</v>
      </c>
      <c r="AD51" s="68"/>
      <c r="AE51" s="68"/>
      <c r="AF51" s="68"/>
    </row>
    <row r="52" spans="1:32" hidden="1" x14ac:dyDescent="0.2">
      <c r="A52" s="63">
        <v>42</v>
      </c>
      <c r="B52" s="43"/>
      <c r="C52" s="64">
        <f>[1]Ввод!B66</f>
        <v>0</v>
      </c>
      <c r="D52" s="65"/>
      <c r="E52" s="65"/>
      <c r="F52" s="65"/>
      <c r="G52" s="65"/>
      <c r="H52" s="65"/>
      <c r="I52" s="65"/>
      <c r="J52" s="65"/>
      <c r="K52" s="65"/>
      <c r="L52" s="65"/>
      <c r="M52" s="65"/>
      <c r="N52" s="65"/>
      <c r="O52" s="65"/>
      <c r="P52" s="65"/>
      <c r="Q52" s="65"/>
      <c r="R52" s="65"/>
      <c r="S52" s="66"/>
      <c r="T52" s="67" t="str">
        <f>[1]Ввод!E66</f>
        <v>шт.</v>
      </c>
      <c r="U52" s="67">
        <v>10</v>
      </c>
      <c r="V52" s="67">
        <v>10</v>
      </c>
      <c r="W52" s="63">
        <f>[1]Ввод!D66</f>
        <v>0</v>
      </c>
      <c r="X52" s="63"/>
      <c r="Y52" s="68">
        <f>[1]Ввод!F66</f>
        <v>0</v>
      </c>
      <c r="Z52" s="68">
        <v>80</v>
      </c>
      <c r="AA52" s="68">
        <v>80</v>
      </c>
      <c r="AB52" s="68">
        <v>80</v>
      </c>
      <c r="AC52" s="68">
        <f t="shared" si="0"/>
        <v>0</v>
      </c>
      <c r="AD52" s="68"/>
      <c r="AE52" s="68"/>
      <c r="AF52" s="68"/>
    </row>
    <row r="53" spans="1:32" hidden="1" x14ac:dyDescent="0.2">
      <c r="A53" s="63">
        <v>43</v>
      </c>
      <c r="B53" s="43"/>
      <c r="C53" s="64">
        <f>[1]Ввод!B67</f>
        <v>0</v>
      </c>
      <c r="D53" s="65"/>
      <c r="E53" s="65"/>
      <c r="F53" s="65"/>
      <c r="G53" s="65"/>
      <c r="H53" s="65"/>
      <c r="I53" s="65"/>
      <c r="J53" s="65"/>
      <c r="K53" s="65"/>
      <c r="L53" s="65"/>
      <c r="M53" s="65"/>
      <c r="N53" s="65"/>
      <c r="O53" s="65"/>
      <c r="P53" s="65"/>
      <c r="Q53" s="65"/>
      <c r="R53" s="65"/>
      <c r="S53" s="66"/>
      <c r="T53" s="67" t="str">
        <f>[1]Ввод!E67</f>
        <v>шт.</v>
      </c>
      <c r="U53" s="67">
        <v>10</v>
      </c>
      <c r="V53" s="67">
        <v>10</v>
      </c>
      <c r="W53" s="63">
        <f>[1]Ввод!D67</f>
        <v>0</v>
      </c>
      <c r="X53" s="63"/>
      <c r="Y53" s="68">
        <f>[1]Ввод!F67</f>
        <v>0</v>
      </c>
      <c r="Z53" s="68">
        <v>80</v>
      </c>
      <c r="AA53" s="68">
        <v>80</v>
      </c>
      <c r="AB53" s="68">
        <v>80</v>
      </c>
      <c r="AC53" s="68">
        <f t="shared" si="0"/>
        <v>0</v>
      </c>
      <c r="AD53" s="68"/>
      <c r="AE53" s="68"/>
      <c r="AF53" s="68"/>
    </row>
    <row r="54" spans="1:32" hidden="1" x14ac:dyDescent="0.2">
      <c r="A54" s="63">
        <v>44</v>
      </c>
      <c r="B54" s="43"/>
      <c r="C54" s="64">
        <f>[1]Ввод!B68</f>
        <v>0</v>
      </c>
      <c r="D54" s="65"/>
      <c r="E54" s="65"/>
      <c r="F54" s="65"/>
      <c r="G54" s="65"/>
      <c r="H54" s="65"/>
      <c r="I54" s="65"/>
      <c r="J54" s="65"/>
      <c r="K54" s="65"/>
      <c r="L54" s="65"/>
      <c r="M54" s="65"/>
      <c r="N54" s="65"/>
      <c r="O54" s="65"/>
      <c r="P54" s="65"/>
      <c r="Q54" s="65"/>
      <c r="R54" s="65"/>
      <c r="S54" s="66"/>
      <c r="T54" s="67" t="str">
        <f>[1]Ввод!E68</f>
        <v>шт.</v>
      </c>
      <c r="U54" s="67">
        <v>10</v>
      </c>
      <c r="V54" s="67">
        <v>10</v>
      </c>
      <c r="W54" s="63">
        <f>[1]Ввод!D68</f>
        <v>0</v>
      </c>
      <c r="X54" s="63"/>
      <c r="Y54" s="68">
        <f>[1]Ввод!F68</f>
        <v>0</v>
      </c>
      <c r="Z54" s="68">
        <v>80</v>
      </c>
      <c r="AA54" s="68">
        <v>80</v>
      </c>
      <c r="AB54" s="68">
        <v>80</v>
      </c>
      <c r="AC54" s="68">
        <f t="shared" si="0"/>
        <v>0</v>
      </c>
      <c r="AD54" s="68"/>
      <c r="AE54" s="68"/>
      <c r="AF54" s="68"/>
    </row>
    <row r="55" spans="1:32" hidden="1" x14ac:dyDescent="0.2">
      <c r="A55" s="63">
        <v>45</v>
      </c>
      <c r="B55" s="43"/>
      <c r="C55" s="64">
        <f>[1]Ввод!B69</f>
        <v>0</v>
      </c>
      <c r="D55" s="65"/>
      <c r="E55" s="65"/>
      <c r="F55" s="65"/>
      <c r="G55" s="65"/>
      <c r="H55" s="65"/>
      <c r="I55" s="65"/>
      <c r="J55" s="65"/>
      <c r="K55" s="65"/>
      <c r="L55" s="65"/>
      <c r="M55" s="65"/>
      <c r="N55" s="65"/>
      <c r="O55" s="65"/>
      <c r="P55" s="65"/>
      <c r="Q55" s="65"/>
      <c r="R55" s="65"/>
      <c r="S55" s="66"/>
      <c r="T55" s="67" t="str">
        <f>[1]Ввод!E69</f>
        <v>шт.</v>
      </c>
      <c r="U55" s="67">
        <v>10</v>
      </c>
      <c r="V55" s="67">
        <v>10</v>
      </c>
      <c r="W55" s="63">
        <f>[1]Ввод!D69</f>
        <v>0</v>
      </c>
      <c r="X55" s="63"/>
      <c r="Y55" s="68">
        <f>[1]Ввод!F69</f>
        <v>0</v>
      </c>
      <c r="Z55" s="68">
        <v>80</v>
      </c>
      <c r="AA55" s="68">
        <v>80</v>
      </c>
      <c r="AB55" s="68">
        <v>80</v>
      </c>
      <c r="AC55" s="68">
        <f t="shared" si="0"/>
        <v>0</v>
      </c>
      <c r="AD55" s="68"/>
      <c r="AE55" s="68"/>
      <c r="AF55" s="68"/>
    </row>
    <row r="56" spans="1:32" hidden="1" x14ac:dyDescent="0.2">
      <c r="A56" s="63">
        <v>46</v>
      </c>
      <c r="B56" s="43"/>
      <c r="C56" s="64">
        <f>[1]Ввод!B70</f>
        <v>0</v>
      </c>
      <c r="D56" s="65"/>
      <c r="E56" s="65"/>
      <c r="F56" s="65"/>
      <c r="G56" s="65"/>
      <c r="H56" s="65"/>
      <c r="I56" s="65"/>
      <c r="J56" s="65"/>
      <c r="K56" s="65"/>
      <c r="L56" s="65"/>
      <c r="M56" s="65"/>
      <c r="N56" s="65"/>
      <c r="O56" s="65"/>
      <c r="P56" s="65"/>
      <c r="Q56" s="65"/>
      <c r="R56" s="65"/>
      <c r="S56" s="66"/>
      <c r="T56" s="67" t="str">
        <f>[1]Ввод!E70</f>
        <v>шт.</v>
      </c>
      <c r="U56" s="67">
        <v>10</v>
      </c>
      <c r="V56" s="67">
        <v>10</v>
      </c>
      <c r="W56" s="63">
        <f>[1]Ввод!D70</f>
        <v>0</v>
      </c>
      <c r="X56" s="63"/>
      <c r="Y56" s="68">
        <f>[1]Ввод!F70</f>
        <v>0</v>
      </c>
      <c r="Z56" s="68">
        <v>80</v>
      </c>
      <c r="AA56" s="68">
        <v>80</v>
      </c>
      <c r="AB56" s="68">
        <v>80</v>
      </c>
      <c r="AC56" s="68">
        <f t="shared" si="0"/>
        <v>0</v>
      </c>
      <c r="AD56" s="68"/>
      <c r="AE56" s="68"/>
      <c r="AF56" s="68"/>
    </row>
    <row r="57" spans="1:32" hidden="1" x14ac:dyDescent="0.2">
      <c r="A57" s="63">
        <v>47</v>
      </c>
      <c r="B57" s="43"/>
      <c r="C57" s="64">
        <f>[1]Ввод!B71</f>
        <v>0</v>
      </c>
      <c r="D57" s="65"/>
      <c r="E57" s="65"/>
      <c r="F57" s="65"/>
      <c r="G57" s="65"/>
      <c r="H57" s="65"/>
      <c r="I57" s="65"/>
      <c r="J57" s="65"/>
      <c r="K57" s="65"/>
      <c r="L57" s="65"/>
      <c r="M57" s="65"/>
      <c r="N57" s="65"/>
      <c r="O57" s="65"/>
      <c r="P57" s="65"/>
      <c r="Q57" s="65"/>
      <c r="R57" s="65"/>
      <c r="S57" s="66"/>
      <c r="T57" s="67" t="str">
        <f>[1]Ввод!E71</f>
        <v>шт.</v>
      </c>
      <c r="U57" s="67">
        <v>10</v>
      </c>
      <c r="V57" s="67">
        <v>10</v>
      </c>
      <c r="W57" s="63">
        <f>[1]Ввод!D71</f>
        <v>0</v>
      </c>
      <c r="X57" s="63"/>
      <c r="Y57" s="68">
        <f>[1]Ввод!F71</f>
        <v>0</v>
      </c>
      <c r="Z57" s="68">
        <v>80</v>
      </c>
      <c r="AA57" s="68">
        <v>80</v>
      </c>
      <c r="AB57" s="68">
        <v>80</v>
      </c>
      <c r="AC57" s="68">
        <f t="shared" si="0"/>
        <v>0</v>
      </c>
      <c r="AD57" s="68"/>
      <c r="AE57" s="68"/>
      <c r="AF57" s="68"/>
    </row>
    <row r="58" spans="1:32" hidden="1" x14ac:dyDescent="0.2">
      <c r="A58" s="63">
        <v>48</v>
      </c>
      <c r="B58" s="43"/>
      <c r="C58" s="64">
        <f>[1]Ввод!B72</f>
        <v>0</v>
      </c>
      <c r="D58" s="65"/>
      <c r="E58" s="65"/>
      <c r="F58" s="65"/>
      <c r="G58" s="65"/>
      <c r="H58" s="65"/>
      <c r="I58" s="65"/>
      <c r="J58" s="65"/>
      <c r="K58" s="65"/>
      <c r="L58" s="65"/>
      <c r="M58" s="65"/>
      <c r="N58" s="65"/>
      <c r="O58" s="65"/>
      <c r="P58" s="65"/>
      <c r="Q58" s="65"/>
      <c r="R58" s="65"/>
      <c r="S58" s="66"/>
      <c r="T58" s="67" t="str">
        <f>[1]Ввод!E72</f>
        <v>шт.</v>
      </c>
      <c r="U58" s="67">
        <v>10</v>
      </c>
      <c r="V58" s="67">
        <v>10</v>
      </c>
      <c r="W58" s="63">
        <f>[1]Ввод!D72</f>
        <v>0</v>
      </c>
      <c r="X58" s="63"/>
      <c r="Y58" s="68">
        <f>[1]Ввод!F72</f>
        <v>0</v>
      </c>
      <c r="Z58" s="68">
        <v>80</v>
      </c>
      <c r="AA58" s="68">
        <v>80</v>
      </c>
      <c r="AB58" s="68">
        <v>80</v>
      </c>
      <c r="AC58" s="68">
        <f t="shared" si="0"/>
        <v>0</v>
      </c>
      <c r="AD58" s="68"/>
      <c r="AE58" s="68"/>
      <c r="AF58" s="68"/>
    </row>
    <row r="59" spans="1:32" hidden="1" x14ac:dyDescent="0.2">
      <c r="A59" s="63">
        <v>49</v>
      </c>
      <c r="B59" s="43"/>
      <c r="C59" s="64">
        <f>[1]Ввод!B73</f>
        <v>0</v>
      </c>
      <c r="D59" s="65"/>
      <c r="E59" s="65"/>
      <c r="F59" s="65"/>
      <c r="G59" s="65"/>
      <c r="H59" s="65"/>
      <c r="I59" s="65"/>
      <c r="J59" s="65"/>
      <c r="K59" s="65"/>
      <c r="L59" s="65"/>
      <c r="M59" s="65"/>
      <c r="N59" s="65"/>
      <c r="O59" s="65"/>
      <c r="P59" s="65"/>
      <c r="Q59" s="65"/>
      <c r="R59" s="65"/>
      <c r="S59" s="66"/>
      <c r="T59" s="67" t="str">
        <f>[1]Ввод!E73</f>
        <v>шт.</v>
      </c>
      <c r="U59" s="67">
        <v>10</v>
      </c>
      <c r="V59" s="67">
        <v>10</v>
      </c>
      <c r="W59" s="63">
        <f>[1]Ввод!D73</f>
        <v>0</v>
      </c>
      <c r="X59" s="63"/>
      <c r="Y59" s="68">
        <f>[1]Ввод!F73</f>
        <v>0</v>
      </c>
      <c r="Z59" s="68">
        <v>80</v>
      </c>
      <c r="AA59" s="68">
        <v>80</v>
      </c>
      <c r="AB59" s="68">
        <v>80</v>
      </c>
      <c r="AC59" s="68">
        <f t="shared" si="0"/>
        <v>0</v>
      </c>
      <c r="AD59" s="68"/>
      <c r="AE59" s="68"/>
      <c r="AF59" s="68"/>
    </row>
    <row r="60" spans="1:32" hidden="1" x14ac:dyDescent="0.2">
      <c r="A60" s="63">
        <v>50</v>
      </c>
      <c r="B60" s="43"/>
      <c r="C60" s="64">
        <f>[1]Ввод!B74</f>
        <v>0</v>
      </c>
      <c r="D60" s="65"/>
      <c r="E60" s="65"/>
      <c r="F60" s="65"/>
      <c r="G60" s="65"/>
      <c r="H60" s="65"/>
      <c r="I60" s="65"/>
      <c r="J60" s="65"/>
      <c r="K60" s="65"/>
      <c r="L60" s="65"/>
      <c r="M60" s="65"/>
      <c r="N60" s="65"/>
      <c r="O60" s="65"/>
      <c r="P60" s="65"/>
      <c r="Q60" s="65"/>
      <c r="R60" s="65"/>
      <c r="S60" s="66"/>
      <c r="T60" s="67" t="str">
        <f>[1]Ввод!E74</f>
        <v>шт.</v>
      </c>
      <c r="U60" s="67">
        <v>10</v>
      </c>
      <c r="V60" s="67">
        <v>10</v>
      </c>
      <c r="W60" s="63">
        <f>[1]Ввод!D74</f>
        <v>0</v>
      </c>
      <c r="X60" s="63"/>
      <c r="Y60" s="68">
        <f>[1]Ввод!F74</f>
        <v>0</v>
      </c>
      <c r="Z60" s="68">
        <v>80</v>
      </c>
      <c r="AA60" s="68">
        <v>80</v>
      </c>
      <c r="AB60" s="68">
        <v>80</v>
      </c>
      <c r="AC60" s="68">
        <f t="shared" si="0"/>
        <v>0</v>
      </c>
      <c r="AD60" s="68"/>
      <c r="AE60" s="68"/>
      <c r="AF60" s="68"/>
    </row>
    <row r="61" spans="1:32" hidden="1" x14ac:dyDescent="0.2">
      <c r="A61" s="63">
        <v>51</v>
      </c>
      <c r="B61" s="43"/>
      <c r="C61" s="64">
        <f>[1]Ввод!B75</f>
        <v>0</v>
      </c>
      <c r="D61" s="65"/>
      <c r="E61" s="65"/>
      <c r="F61" s="65"/>
      <c r="G61" s="65"/>
      <c r="H61" s="65"/>
      <c r="I61" s="65"/>
      <c r="J61" s="65"/>
      <c r="K61" s="65"/>
      <c r="L61" s="65"/>
      <c r="M61" s="65"/>
      <c r="N61" s="65"/>
      <c r="O61" s="65"/>
      <c r="P61" s="65"/>
      <c r="Q61" s="65"/>
      <c r="R61" s="65"/>
      <c r="S61" s="66"/>
      <c r="T61" s="67" t="str">
        <f>[1]Ввод!E75</f>
        <v>шт.</v>
      </c>
      <c r="U61" s="67">
        <v>10</v>
      </c>
      <c r="V61" s="67">
        <v>10</v>
      </c>
      <c r="W61" s="63">
        <f>[1]Ввод!D75</f>
        <v>0</v>
      </c>
      <c r="X61" s="63"/>
      <c r="Y61" s="68">
        <f>[1]Ввод!F75</f>
        <v>0</v>
      </c>
      <c r="Z61" s="68">
        <v>80</v>
      </c>
      <c r="AA61" s="68">
        <v>80</v>
      </c>
      <c r="AB61" s="68">
        <v>80</v>
      </c>
      <c r="AC61" s="68">
        <f t="shared" si="0"/>
        <v>0</v>
      </c>
      <c r="AD61" s="68"/>
      <c r="AE61" s="68"/>
      <c r="AF61" s="68"/>
    </row>
    <row r="62" spans="1:32" hidden="1" x14ac:dyDescent="0.2">
      <c r="A62" s="63">
        <v>52</v>
      </c>
      <c r="B62" s="43"/>
      <c r="C62" s="64">
        <f>[1]Ввод!B76</f>
        <v>0</v>
      </c>
      <c r="D62" s="65"/>
      <c r="E62" s="65"/>
      <c r="F62" s="65"/>
      <c r="G62" s="65"/>
      <c r="H62" s="65"/>
      <c r="I62" s="65"/>
      <c r="J62" s="65"/>
      <c r="K62" s="65"/>
      <c r="L62" s="65"/>
      <c r="M62" s="65"/>
      <c r="N62" s="65"/>
      <c r="O62" s="65"/>
      <c r="P62" s="65"/>
      <c r="Q62" s="65"/>
      <c r="R62" s="65"/>
      <c r="S62" s="66"/>
      <c r="T62" s="67" t="str">
        <f>[1]Ввод!E76</f>
        <v>шт.</v>
      </c>
      <c r="U62" s="67">
        <v>10</v>
      </c>
      <c r="V62" s="67">
        <v>10</v>
      </c>
      <c r="W62" s="63">
        <f>[1]Ввод!D76</f>
        <v>0</v>
      </c>
      <c r="X62" s="63"/>
      <c r="Y62" s="68">
        <f>[1]Ввод!F76</f>
        <v>0</v>
      </c>
      <c r="Z62" s="68">
        <v>80</v>
      </c>
      <c r="AA62" s="68">
        <v>80</v>
      </c>
      <c r="AB62" s="68">
        <v>80</v>
      </c>
      <c r="AC62" s="68">
        <f t="shared" si="0"/>
        <v>0</v>
      </c>
      <c r="AD62" s="68"/>
      <c r="AE62" s="68"/>
      <c r="AF62" s="68"/>
    </row>
    <row r="63" spans="1:32" hidden="1" x14ac:dyDescent="0.2">
      <c r="A63" s="63">
        <v>53</v>
      </c>
      <c r="B63" s="43"/>
      <c r="C63" s="64">
        <f>[1]Ввод!B77</f>
        <v>0</v>
      </c>
      <c r="D63" s="65"/>
      <c r="E63" s="65"/>
      <c r="F63" s="65"/>
      <c r="G63" s="65"/>
      <c r="H63" s="65"/>
      <c r="I63" s="65"/>
      <c r="J63" s="65"/>
      <c r="K63" s="65"/>
      <c r="L63" s="65"/>
      <c r="M63" s="65"/>
      <c r="N63" s="65"/>
      <c r="O63" s="65"/>
      <c r="P63" s="65"/>
      <c r="Q63" s="65"/>
      <c r="R63" s="65"/>
      <c r="S63" s="66"/>
      <c r="T63" s="67" t="str">
        <f>[1]Ввод!E77</f>
        <v>шт.</v>
      </c>
      <c r="U63" s="67">
        <v>10</v>
      </c>
      <c r="V63" s="67">
        <v>10</v>
      </c>
      <c r="W63" s="63">
        <f>[1]Ввод!D77</f>
        <v>0</v>
      </c>
      <c r="X63" s="63"/>
      <c r="Y63" s="68">
        <f>[1]Ввод!F77</f>
        <v>0</v>
      </c>
      <c r="Z63" s="68">
        <v>80</v>
      </c>
      <c r="AA63" s="68">
        <v>80</v>
      </c>
      <c r="AB63" s="68">
        <v>80</v>
      </c>
      <c r="AC63" s="68">
        <f t="shared" si="0"/>
        <v>0</v>
      </c>
      <c r="AD63" s="68"/>
      <c r="AE63" s="68"/>
      <c r="AF63" s="68"/>
    </row>
    <row r="64" spans="1:32" hidden="1" x14ac:dyDescent="0.2">
      <c r="A64" s="63">
        <v>54</v>
      </c>
      <c r="B64" s="43"/>
      <c r="C64" s="64">
        <f>[1]Ввод!B78</f>
        <v>0</v>
      </c>
      <c r="D64" s="65"/>
      <c r="E64" s="65"/>
      <c r="F64" s="65"/>
      <c r="G64" s="65"/>
      <c r="H64" s="65"/>
      <c r="I64" s="65"/>
      <c r="J64" s="65"/>
      <c r="K64" s="65"/>
      <c r="L64" s="65"/>
      <c r="M64" s="65"/>
      <c r="N64" s="65"/>
      <c r="O64" s="65"/>
      <c r="P64" s="65"/>
      <c r="Q64" s="65"/>
      <c r="R64" s="65"/>
      <c r="S64" s="66"/>
      <c r="T64" s="67" t="str">
        <f>[1]Ввод!E78</f>
        <v>шт.</v>
      </c>
      <c r="U64" s="67">
        <v>10</v>
      </c>
      <c r="V64" s="67">
        <v>10</v>
      </c>
      <c r="W64" s="63">
        <f>[1]Ввод!D78</f>
        <v>0</v>
      </c>
      <c r="X64" s="63"/>
      <c r="Y64" s="68">
        <f>[1]Ввод!F78</f>
        <v>0</v>
      </c>
      <c r="Z64" s="68">
        <v>80</v>
      </c>
      <c r="AA64" s="68">
        <v>80</v>
      </c>
      <c r="AB64" s="68">
        <v>80</v>
      </c>
      <c r="AC64" s="68">
        <f t="shared" si="0"/>
        <v>0</v>
      </c>
      <c r="AD64" s="68"/>
      <c r="AE64" s="68"/>
      <c r="AF64" s="68"/>
    </row>
    <row r="65" spans="1:33" hidden="1" x14ac:dyDescent="0.2">
      <c r="A65" s="63">
        <v>55</v>
      </c>
      <c r="B65" s="43"/>
      <c r="C65" s="64">
        <f>[1]Ввод!B79</f>
        <v>0</v>
      </c>
      <c r="D65" s="65"/>
      <c r="E65" s="65"/>
      <c r="F65" s="65"/>
      <c r="G65" s="65"/>
      <c r="H65" s="65"/>
      <c r="I65" s="65"/>
      <c r="J65" s="65"/>
      <c r="K65" s="65"/>
      <c r="L65" s="65"/>
      <c r="M65" s="65"/>
      <c r="N65" s="65"/>
      <c r="O65" s="65"/>
      <c r="P65" s="65"/>
      <c r="Q65" s="65"/>
      <c r="R65" s="65"/>
      <c r="S65" s="66"/>
      <c r="T65" s="67" t="str">
        <f>[1]Ввод!E79</f>
        <v>шт.</v>
      </c>
      <c r="U65" s="67">
        <v>10</v>
      </c>
      <c r="V65" s="67">
        <v>10</v>
      </c>
      <c r="W65" s="63">
        <f>[1]Ввод!D79</f>
        <v>0</v>
      </c>
      <c r="X65" s="63"/>
      <c r="Y65" s="68">
        <f>[1]Ввод!F79</f>
        <v>0</v>
      </c>
      <c r="Z65" s="68">
        <v>80</v>
      </c>
      <c r="AA65" s="68">
        <v>80</v>
      </c>
      <c r="AB65" s="68">
        <v>80</v>
      </c>
      <c r="AC65" s="68">
        <f t="shared" si="0"/>
        <v>0</v>
      </c>
      <c r="AD65" s="68"/>
      <c r="AE65" s="68"/>
      <c r="AF65" s="68"/>
    </row>
    <row r="66" spans="1:33" hidden="1" x14ac:dyDescent="0.2">
      <c r="A66" s="63">
        <v>56</v>
      </c>
      <c r="B66" s="43"/>
      <c r="C66" s="64">
        <f>[1]Ввод!B80</f>
        <v>0</v>
      </c>
      <c r="D66" s="65"/>
      <c r="E66" s="65"/>
      <c r="F66" s="65"/>
      <c r="G66" s="65"/>
      <c r="H66" s="65"/>
      <c r="I66" s="65"/>
      <c r="J66" s="65"/>
      <c r="K66" s="65"/>
      <c r="L66" s="65"/>
      <c r="M66" s="65"/>
      <c r="N66" s="65"/>
      <c r="O66" s="65"/>
      <c r="P66" s="65"/>
      <c r="Q66" s="65"/>
      <c r="R66" s="65"/>
      <c r="S66" s="66"/>
      <c r="T66" s="67" t="str">
        <f>[1]Ввод!E80</f>
        <v>шт.</v>
      </c>
      <c r="U66" s="67">
        <v>10</v>
      </c>
      <c r="V66" s="67">
        <v>10</v>
      </c>
      <c r="W66" s="63">
        <f>[1]Ввод!D80</f>
        <v>0</v>
      </c>
      <c r="X66" s="63"/>
      <c r="Y66" s="68">
        <f>[1]Ввод!F80</f>
        <v>0</v>
      </c>
      <c r="Z66" s="68">
        <v>80</v>
      </c>
      <c r="AA66" s="68">
        <v>80</v>
      </c>
      <c r="AB66" s="68">
        <v>80</v>
      </c>
      <c r="AC66" s="68">
        <f t="shared" si="0"/>
        <v>0</v>
      </c>
      <c r="AD66" s="68"/>
      <c r="AE66" s="68"/>
      <c r="AF66" s="68"/>
    </row>
    <row r="67" spans="1:33" hidden="1" x14ac:dyDescent="0.2">
      <c r="A67" s="63">
        <v>57</v>
      </c>
      <c r="B67" s="43"/>
      <c r="C67" s="64">
        <f>[1]Ввод!B81</f>
        <v>0</v>
      </c>
      <c r="D67" s="65"/>
      <c r="E67" s="65"/>
      <c r="F67" s="65"/>
      <c r="G67" s="65"/>
      <c r="H67" s="65"/>
      <c r="I67" s="65"/>
      <c r="J67" s="65"/>
      <c r="K67" s="65"/>
      <c r="L67" s="65"/>
      <c r="M67" s="65"/>
      <c r="N67" s="65"/>
      <c r="O67" s="65"/>
      <c r="P67" s="65"/>
      <c r="Q67" s="65"/>
      <c r="R67" s="65"/>
      <c r="S67" s="66"/>
      <c r="T67" s="67" t="str">
        <f>[1]Ввод!E81</f>
        <v>шт.</v>
      </c>
      <c r="U67" s="67">
        <v>10</v>
      </c>
      <c r="V67" s="67">
        <v>10</v>
      </c>
      <c r="W67" s="63">
        <f>[1]Ввод!D81</f>
        <v>0</v>
      </c>
      <c r="X67" s="63"/>
      <c r="Y67" s="68">
        <f>[1]Ввод!F81</f>
        <v>0</v>
      </c>
      <c r="Z67" s="68">
        <v>80</v>
      </c>
      <c r="AA67" s="68">
        <v>80</v>
      </c>
      <c r="AB67" s="68">
        <v>80</v>
      </c>
      <c r="AC67" s="68">
        <f t="shared" si="0"/>
        <v>0</v>
      </c>
      <c r="AD67" s="68"/>
      <c r="AE67" s="68"/>
      <c r="AF67" s="68"/>
    </row>
    <row r="68" spans="1:33" hidden="1" x14ac:dyDescent="0.2">
      <c r="A68" s="63">
        <v>58</v>
      </c>
      <c r="B68" s="43"/>
      <c r="C68" s="64">
        <f>[1]Ввод!B82</f>
        <v>0</v>
      </c>
      <c r="D68" s="65"/>
      <c r="E68" s="65"/>
      <c r="F68" s="65"/>
      <c r="G68" s="65"/>
      <c r="H68" s="65"/>
      <c r="I68" s="65"/>
      <c r="J68" s="65"/>
      <c r="K68" s="65"/>
      <c r="L68" s="65"/>
      <c r="M68" s="65"/>
      <c r="N68" s="65"/>
      <c r="O68" s="65"/>
      <c r="P68" s="65"/>
      <c r="Q68" s="65"/>
      <c r="R68" s="65"/>
      <c r="S68" s="66"/>
      <c r="T68" s="67" t="str">
        <f>[1]Ввод!E82</f>
        <v>шт.</v>
      </c>
      <c r="U68" s="67">
        <v>10</v>
      </c>
      <c r="V68" s="67">
        <v>10</v>
      </c>
      <c r="W68" s="63">
        <f>[1]Ввод!D82</f>
        <v>0</v>
      </c>
      <c r="X68" s="63"/>
      <c r="Y68" s="68">
        <f>[1]Ввод!F82</f>
        <v>0</v>
      </c>
      <c r="Z68" s="68">
        <v>80</v>
      </c>
      <c r="AA68" s="68">
        <v>80</v>
      </c>
      <c r="AB68" s="68">
        <v>80</v>
      </c>
      <c r="AC68" s="68">
        <f t="shared" si="0"/>
        <v>0</v>
      </c>
      <c r="AD68" s="68"/>
      <c r="AE68" s="68"/>
      <c r="AF68" s="68"/>
    </row>
    <row r="69" spans="1:33" hidden="1" x14ac:dyDescent="0.2">
      <c r="A69" s="63">
        <v>59</v>
      </c>
      <c r="B69" s="43"/>
      <c r="C69" s="64">
        <f>[1]Ввод!B83</f>
        <v>0</v>
      </c>
      <c r="D69" s="65"/>
      <c r="E69" s="65"/>
      <c r="F69" s="65"/>
      <c r="G69" s="65"/>
      <c r="H69" s="65"/>
      <c r="I69" s="65"/>
      <c r="J69" s="65"/>
      <c r="K69" s="65"/>
      <c r="L69" s="65"/>
      <c r="M69" s="65"/>
      <c r="N69" s="65"/>
      <c r="O69" s="65"/>
      <c r="P69" s="65"/>
      <c r="Q69" s="65"/>
      <c r="R69" s="65"/>
      <c r="S69" s="66"/>
      <c r="T69" s="67" t="str">
        <f>[1]Ввод!E83</f>
        <v>шт.</v>
      </c>
      <c r="U69" s="67">
        <v>10</v>
      </c>
      <c r="V69" s="67">
        <v>10</v>
      </c>
      <c r="W69" s="63">
        <f>[1]Ввод!D83</f>
        <v>0</v>
      </c>
      <c r="X69" s="63"/>
      <c r="Y69" s="68">
        <f>[1]Ввод!F83</f>
        <v>0</v>
      </c>
      <c r="Z69" s="68">
        <v>80</v>
      </c>
      <c r="AA69" s="68">
        <v>80</v>
      </c>
      <c r="AB69" s="68">
        <v>80</v>
      </c>
      <c r="AC69" s="68">
        <f t="shared" si="0"/>
        <v>0</v>
      </c>
      <c r="AD69" s="68"/>
      <c r="AE69" s="68"/>
      <c r="AF69" s="68"/>
    </row>
    <row r="70" spans="1:33" hidden="1" x14ac:dyDescent="0.2">
      <c r="A70" s="63">
        <v>60</v>
      </c>
      <c r="B70" s="43"/>
      <c r="C70" s="64">
        <f>[1]Ввод!B84</f>
        <v>0</v>
      </c>
      <c r="D70" s="65"/>
      <c r="E70" s="65"/>
      <c r="F70" s="65"/>
      <c r="G70" s="65"/>
      <c r="H70" s="65"/>
      <c r="I70" s="65"/>
      <c r="J70" s="65"/>
      <c r="K70" s="65"/>
      <c r="L70" s="65"/>
      <c r="M70" s="65"/>
      <c r="N70" s="65"/>
      <c r="O70" s="65"/>
      <c r="P70" s="65"/>
      <c r="Q70" s="65"/>
      <c r="R70" s="65"/>
      <c r="S70" s="66"/>
      <c r="T70" s="67" t="str">
        <f>[1]Ввод!E84</f>
        <v>шт.</v>
      </c>
      <c r="U70" s="67">
        <v>10</v>
      </c>
      <c r="V70" s="67">
        <v>10</v>
      </c>
      <c r="W70" s="63">
        <f>[1]Ввод!D84</f>
        <v>0</v>
      </c>
      <c r="X70" s="63"/>
      <c r="Y70" s="68">
        <f>[1]Ввод!F84</f>
        <v>0</v>
      </c>
      <c r="Z70" s="68">
        <v>80</v>
      </c>
      <c r="AA70" s="68">
        <v>80</v>
      </c>
      <c r="AB70" s="68">
        <v>80</v>
      </c>
      <c r="AC70" s="68">
        <f t="shared" si="0"/>
        <v>0</v>
      </c>
      <c r="AD70" s="68"/>
      <c r="AE70" s="68"/>
      <c r="AF70" s="68"/>
    </row>
    <row r="71" spans="1:33" x14ac:dyDescent="0.2">
      <c r="A71" s="70"/>
      <c r="B71" s="70"/>
      <c r="C71" s="70"/>
      <c r="D71" s="70"/>
      <c r="E71" s="70"/>
      <c r="F71" s="70"/>
      <c r="G71" s="70"/>
      <c r="H71" s="70"/>
      <c r="I71" s="70"/>
      <c r="J71" s="70"/>
      <c r="K71" s="70"/>
      <c r="L71" s="70"/>
      <c r="M71" s="70"/>
      <c r="N71" s="70"/>
      <c r="O71" s="70"/>
      <c r="P71" s="70"/>
      <c r="Q71" s="70"/>
      <c r="R71" s="70"/>
      <c r="S71" s="70"/>
      <c r="T71" s="70"/>
      <c r="U71" s="70"/>
      <c r="V71" s="70"/>
      <c r="W71" s="70"/>
      <c r="X71" s="70"/>
      <c r="Y71" s="70"/>
      <c r="Z71" s="70"/>
      <c r="AA71" s="70"/>
      <c r="AB71" s="70"/>
      <c r="AC71" s="70"/>
      <c r="AD71" s="70"/>
      <c r="AE71" s="70"/>
      <c r="AF71" s="70"/>
    </row>
    <row r="72" spans="1:33" ht="25.5" customHeight="1" x14ac:dyDescent="0.2">
      <c r="A72" s="71"/>
      <c r="B72" s="71"/>
      <c r="C72" s="72" t="s">
        <v>110</v>
      </c>
      <c r="D72" s="72"/>
      <c r="E72" s="72"/>
      <c r="F72" s="72"/>
      <c r="G72" s="72"/>
      <c r="H72" s="72"/>
      <c r="I72" s="72"/>
      <c r="J72" s="73" t="str">
        <f>[1]Ввод!B87</f>
        <v>Тридцать девять тысяч семьдесят девять рублей 76 копеек</v>
      </c>
      <c r="K72" s="73"/>
      <c r="L72" s="73"/>
      <c r="M72" s="73"/>
      <c r="N72" s="73"/>
      <c r="O72" s="73"/>
      <c r="P72" s="73"/>
      <c r="Q72" s="73"/>
      <c r="R72" s="73"/>
      <c r="S72" s="73"/>
      <c r="T72" s="73"/>
      <c r="U72" s="73"/>
      <c r="V72" s="73"/>
      <c r="W72" s="73"/>
      <c r="X72" s="73"/>
      <c r="Y72" s="73"/>
      <c r="Z72" s="73"/>
      <c r="AA72" s="73"/>
      <c r="AB72" s="73"/>
      <c r="AC72" s="73"/>
      <c r="AD72" s="73"/>
      <c r="AE72" s="73"/>
      <c r="AF72" s="73"/>
      <c r="AG72" s="74"/>
    </row>
    <row r="73" spans="1:33" ht="35.25" customHeight="1" x14ac:dyDescent="0.2">
      <c r="A73" s="72" t="s">
        <v>111</v>
      </c>
      <c r="B73" s="72"/>
      <c r="C73" s="72"/>
      <c r="D73" s="72"/>
      <c r="E73" s="72"/>
      <c r="F73" s="72"/>
      <c r="G73" s="72"/>
      <c r="H73" s="72"/>
      <c r="I73" s="72"/>
      <c r="J73" s="72"/>
      <c r="K73" s="72"/>
      <c r="L73" s="72"/>
      <c r="M73" s="72"/>
      <c r="N73" s="72"/>
      <c r="O73" s="72"/>
      <c r="P73" s="72"/>
      <c r="Q73" s="72"/>
      <c r="R73" s="72"/>
      <c r="S73" s="72"/>
      <c r="T73" s="72"/>
      <c r="U73" s="72"/>
      <c r="V73" s="72"/>
      <c r="W73" s="72"/>
      <c r="X73" s="72"/>
      <c r="Y73" s="72"/>
      <c r="Z73" s="72"/>
      <c r="AA73" s="72"/>
      <c r="AB73" s="72"/>
      <c r="AC73" s="72"/>
      <c r="AD73" s="72"/>
      <c r="AE73" s="72"/>
      <c r="AF73" s="72"/>
      <c r="AG73" s="74"/>
    </row>
    <row r="74" spans="1:33" ht="11.25" customHeight="1" x14ac:dyDescent="0.2">
      <c r="A74" s="75"/>
      <c r="Y74" s="76"/>
      <c r="AC74" s="77"/>
      <c r="AD74" s="77"/>
      <c r="AE74" s="77"/>
      <c r="AF74" s="77"/>
      <c r="AG74" s="74"/>
    </row>
    <row r="75" spans="1:33" ht="11.25" customHeight="1" x14ac:dyDescent="0.2">
      <c r="A75" s="29" t="str">
        <f>'[1]Договор 2018'!A89</f>
        <v>ЗАКАЗЧИК:</v>
      </c>
      <c r="S75" s="29" t="str">
        <f>'[1]Договор 2018'!G89</f>
        <v>ПОСТАВЩИК:</v>
      </c>
      <c r="AG75" s="74"/>
    </row>
    <row r="77" spans="1:33" ht="15" customHeight="1" x14ac:dyDescent="0.2">
      <c r="A77" s="78" t="str">
        <f>[1]Ввод!C5</f>
        <v>Директор</v>
      </c>
      <c r="B77" s="78"/>
      <c r="C77" s="78"/>
      <c r="D77" s="78"/>
      <c r="E77" s="78"/>
      <c r="F77" s="79"/>
      <c r="S77" s="78"/>
      <c r="T77" s="78"/>
      <c r="U77" s="78"/>
      <c r="V77" s="78"/>
      <c r="W77" s="78"/>
      <c r="X77" s="78"/>
      <c r="Y77" s="78"/>
      <c r="Z77" s="78"/>
      <c r="AA77" s="78"/>
      <c r="AB77" s="78"/>
      <c r="AC77" s="78"/>
      <c r="AD77" s="78"/>
      <c r="AE77" s="78"/>
      <c r="AF77" s="80"/>
    </row>
    <row r="81" spans="1:32" ht="11.25" customHeight="1" x14ac:dyDescent="0.2">
      <c r="A81" s="81"/>
      <c r="B81" s="81"/>
      <c r="C81" s="81"/>
      <c r="D81" s="81"/>
      <c r="E81" s="81"/>
      <c r="F81" s="81"/>
    </row>
    <row r="82" spans="1:32" ht="11.25" customHeight="1" x14ac:dyDescent="0.2">
      <c r="A82" s="82"/>
      <c r="B82" s="82"/>
      <c r="C82" s="82"/>
      <c r="D82" s="82"/>
      <c r="E82" s="82"/>
      <c r="F82" s="82"/>
      <c r="G82" s="83" t="str">
        <f>CONCATENATE([1]Наборка!H36,[1]Наборка!A36,[1]Ввод!D5,[1]Наборка!A36,[1]Наборка!H36)</f>
        <v>/ Люсова И. Н. /</v>
      </c>
      <c r="H82" s="83"/>
      <c r="I82" s="83"/>
      <c r="J82" s="83"/>
      <c r="K82" s="83"/>
      <c r="L82" s="83"/>
      <c r="M82" s="83"/>
      <c r="S82" s="82"/>
      <c r="T82" s="82"/>
      <c r="U82" s="82"/>
      <c r="V82" s="82"/>
      <c r="W82" s="82"/>
      <c r="X82" s="82"/>
      <c r="Y82" s="82"/>
      <c r="Z82" s="82"/>
      <c r="AA82" s="83"/>
      <c r="AB82" s="83"/>
      <c r="AC82" s="83"/>
      <c r="AD82" s="83"/>
      <c r="AE82" s="83"/>
      <c r="AF82" s="83"/>
    </row>
    <row r="84" spans="1:32" ht="11.25" customHeight="1" x14ac:dyDescent="0.2">
      <c r="A84" s="29" t="s">
        <v>97</v>
      </c>
      <c r="S84" s="29" t="s">
        <v>97</v>
      </c>
    </row>
    <row r="86" spans="1:32" ht="11.25" customHeight="1" x14ac:dyDescent="0.2">
      <c r="A86" s="84" t="str">
        <f>AC3</f>
        <v>"___"_______2026</v>
      </c>
      <c r="B86" s="84"/>
      <c r="C86" s="84"/>
      <c r="D86" s="84"/>
      <c r="E86" s="84"/>
      <c r="F86" s="84"/>
      <c r="G86" s="84"/>
      <c r="S86" s="84" t="str">
        <f>AC3</f>
        <v>"___"_______2026</v>
      </c>
      <c r="T86" s="84"/>
      <c r="U86" s="84"/>
      <c r="V86" s="84"/>
      <c r="W86" s="84"/>
      <c r="X86" s="84"/>
      <c r="Y86" s="84"/>
    </row>
  </sheetData>
  <mergeCells count="388">
    <mergeCell ref="A86:G86"/>
    <mergeCell ref="S86:Y86"/>
    <mergeCell ref="C72:I72"/>
    <mergeCell ref="J72:AF72"/>
    <mergeCell ref="A73:AF73"/>
    <mergeCell ref="A77:E77"/>
    <mergeCell ref="S77:AE77"/>
    <mergeCell ref="A82:F82"/>
    <mergeCell ref="G82:M82"/>
    <mergeCell ref="S82:Z82"/>
    <mergeCell ref="AA82:AF82"/>
    <mergeCell ref="A70:B70"/>
    <mergeCell ref="C70:S70"/>
    <mergeCell ref="T70:V70"/>
    <mergeCell ref="W70:X70"/>
    <mergeCell ref="Y70:AB70"/>
    <mergeCell ref="AC70:AF70"/>
    <mergeCell ref="A69:B69"/>
    <mergeCell ref="C69:S69"/>
    <mergeCell ref="T69:V69"/>
    <mergeCell ref="W69:X69"/>
    <mergeCell ref="Y69:AB69"/>
    <mergeCell ref="AC69:AF69"/>
    <mergeCell ref="A68:B68"/>
    <mergeCell ref="C68:S68"/>
    <mergeCell ref="T68:V68"/>
    <mergeCell ref="W68:X68"/>
    <mergeCell ref="Y68:AB68"/>
    <mergeCell ref="AC68:AF68"/>
    <mergeCell ref="A67:B67"/>
    <mergeCell ref="C67:S67"/>
    <mergeCell ref="T67:V67"/>
    <mergeCell ref="W67:X67"/>
    <mergeCell ref="Y67:AB67"/>
    <mergeCell ref="AC67:AF67"/>
    <mergeCell ref="A66:B66"/>
    <mergeCell ref="C66:S66"/>
    <mergeCell ref="T66:V66"/>
    <mergeCell ref="W66:X66"/>
    <mergeCell ref="Y66:AB66"/>
    <mergeCell ref="AC66:AF66"/>
    <mergeCell ref="A65:B65"/>
    <mergeCell ref="C65:S65"/>
    <mergeCell ref="T65:V65"/>
    <mergeCell ref="W65:X65"/>
    <mergeCell ref="Y65:AB65"/>
    <mergeCell ref="AC65:AF65"/>
    <mergeCell ref="A64:B64"/>
    <mergeCell ref="C64:S64"/>
    <mergeCell ref="T64:V64"/>
    <mergeCell ref="W64:X64"/>
    <mergeCell ref="Y64:AB64"/>
    <mergeCell ref="AC64:AF64"/>
    <mergeCell ref="A63:B63"/>
    <mergeCell ref="C63:S63"/>
    <mergeCell ref="T63:V63"/>
    <mergeCell ref="W63:X63"/>
    <mergeCell ref="Y63:AB63"/>
    <mergeCell ref="AC63:AF63"/>
    <mergeCell ref="A62:B62"/>
    <mergeCell ref="C62:S62"/>
    <mergeCell ref="T62:V62"/>
    <mergeCell ref="W62:X62"/>
    <mergeCell ref="Y62:AB62"/>
    <mergeCell ref="AC62:AF62"/>
    <mergeCell ref="A61:B61"/>
    <mergeCell ref="C61:S61"/>
    <mergeCell ref="T61:V61"/>
    <mergeCell ref="W61:X61"/>
    <mergeCell ref="Y61:AB61"/>
    <mergeCell ref="AC61:AF61"/>
    <mergeCell ref="A60:B60"/>
    <mergeCell ref="C60:S60"/>
    <mergeCell ref="T60:V60"/>
    <mergeCell ref="W60:X60"/>
    <mergeCell ref="Y60:AB60"/>
    <mergeCell ref="AC60:AF60"/>
    <mergeCell ref="A59:B59"/>
    <mergeCell ref="C59:S59"/>
    <mergeCell ref="T59:V59"/>
    <mergeCell ref="W59:X59"/>
    <mergeCell ref="Y59:AB59"/>
    <mergeCell ref="AC59:AF59"/>
    <mergeCell ref="A58:B58"/>
    <mergeCell ref="C58:S58"/>
    <mergeCell ref="T58:V58"/>
    <mergeCell ref="W58:X58"/>
    <mergeCell ref="Y58:AB58"/>
    <mergeCell ref="AC58:AF58"/>
    <mergeCell ref="A57:B57"/>
    <mergeCell ref="C57:S57"/>
    <mergeCell ref="T57:V57"/>
    <mergeCell ref="W57:X57"/>
    <mergeCell ref="Y57:AB57"/>
    <mergeCell ref="AC57:AF57"/>
    <mergeCell ref="A56:B56"/>
    <mergeCell ref="C56:S56"/>
    <mergeCell ref="T56:V56"/>
    <mergeCell ref="W56:X56"/>
    <mergeCell ref="Y56:AB56"/>
    <mergeCell ref="AC56:AF56"/>
    <mergeCell ref="A55:B55"/>
    <mergeCell ref="C55:S55"/>
    <mergeCell ref="T55:V55"/>
    <mergeCell ref="W55:X55"/>
    <mergeCell ref="Y55:AB55"/>
    <mergeCell ref="AC55:AF55"/>
    <mergeCell ref="A54:B54"/>
    <mergeCell ref="C54:S54"/>
    <mergeCell ref="T54:V54"/>
    <mergeCell ref="W54:X54"/>
    <mergeCell ref="Y54:AB54"/>
    <mergeCell ref="AC54:AF54"/>
    <mergeCell ref="A53:B53"/>
    <mergeCell ref="C53:S53"/>
    <mergeCell ref="T53:V53"/>
    <mergeCell ref="W53:X53"/>
    <mergeCell ref="Y53:AB53"/>
    <mergeCell ref="AC53:AF53"/>
    <mergeCell ref="A52:B52"/>
    <mergeCell ref="C52:S52"/>
    <mergeCell ref="T52:V52"/>
    <mergeCell ref="W52:X52"/>
    <mergeCell ref="Y52:AB52"/>
    <mergeCell ref="AC52:AF52"/>
    <mergeCell ref="A51:B51"/>
    <mergeCell ref="C51:S51"/>
    <mergeCell ref="T51:V51"/>
    <mergeCell ref="W51:X51"/>
    <mergeCell ref="Y51:AB51"/>
    <mergeCell ref="AC51:AF51"/>
    <mergeCell ref="A50:B50"/>
    <mergeCell ref="C50:S50"/>
    <mergeCell ref="T50:V50"/>
    <mergeCell ref="W50:X50"/>
    <mergeCell ref="Y50:AB50"/>
    <mergeCell ref="AC50:AF50"/>
    <mergeCell ref="A49:B49"/>
    <mergeCell ref="C49:S49"/>
    <mergeCell ref="T49:V49"/>
    <mergeCell ref="W49:X49"/>
    <mergeCell ref="Y49:AB49"/>
    <mergeCell ref="AC49:AF49"/>
    <mergeCell ref="A48:B48"/>
    <mergeCell ref="C48:S48"/>
    <mergeCell ref="T48:V48"/>
    <mergeCell ref="W48:X48"/>
    <mergeCell ref="Y48:AB48"/>
    <mergeCell ref="AC48:AF48"/>
    <mergeCell ref="A47:B47"/>
    <mergeCell ref="C47:S47"/>
    <mergeCell ref="T47:V47"/>
    <mergeCell ref="W47:X47"/>
    <mergeCell ref="Y47:AB47"/>
    <mergeCell ref="AC47:AF47"/>
    <mergeCell ref="A46:B46"/>
    <mergeCell ref="C46:S46"/>
    <mergeCell ref="T46:V46"/>
    <mergeCell ref="W46:X46"/>
    <mergeCell ref="Y46:AB46"/>
    <mergeCell ref="AC46:AF46"/>
    <mergeCell ref="A45:B45"/>
    <mergeCell ref="C45:S45"/>
    <mergeCell ref="T45:V45"/>
    <mergeCell ref="W45:X45"/>
    <mergeCell ref="Y45:AB45"/>
    <mergeCell ref="AC45:AF45"/>
    <mergeCell ref="A44:B44"/>
    <mergeCell ref="C44:S44"/>
    <mergeCell ref="T44:V44"/>
    <mergeCell ref="W44:X44"/>
    <mergeCell ref="Y44:AB44"/>
    <mergeCell ref="AC44:AF44"/>
    <mergeCell ref="A43:B43"/>
    <mergeCell ref="C43:S43"/>
    <mergeCell ref="T43:V43"/>
    <mergeCell ref="W43:X43"/>
    <mergeCell ref="Y43:AB43"/>
    <mergeCell ref="AC43:AF43"/>
    <mergeCell ref="A42:B42"/>
    <mergeCell ref="C42:S42"/>
    <mergeCell ref="T42:V42"/>
    <mergeCell ref="W42:X42"/>
    <mergeCell ref="Y42:AB42"/>
    <mergeCell ref="AC42:AF42"/>
    <mergeCell ref="A41:B41"/>
    <mergeCell ref="C41:S41"/>
    <mergeCell ref="T41:V41"/>
    <mergeCell ref="W41:X41"/>
    <mergeCell ref="Y41:AB41"/>
    <mergeCell ref="AC41:AF41"/>
    <mergeCell ref="A40:B40"/>
    <mergeCell ref="C40:S40"/>
    <mergeCell ref="T40:V40"/>
    <mergeCell ref="W40:X40"/>
    <mergeCell ref="Y40:AB40"/>
    <mergeCell ref="AC40:AF40"/>
    <mergeCell ref="A39:B39"/>
    <mergeCell ref="C39:S39"/>
    <mergeCell ref="T39:V39"/>
    <mergeCell ref="W39:X39"/>
    <mergeCell ref="Y39:AB39"/>
    <mergeCell ref="AC39:AF39"/>
    <mergeCell ref="A38:B38"/>
    <mergeCell ref="C38:S38"/>
    <mergeCell ref="T38:V38"/>
    <mergeCell ref="W38:X38"/>
    <mergeCell ref="Y38:AB38"/>
    <mergeCell ref="AC38:AF38"/>
    <mergeCell ref="A37:B37"/>
    <mergeCell ref="C37:S37"/>
    <mergeCell ref="T37:V37"/>
    <mergeCell ref="W37:X37"/>
    <mergeCell ref="Y37:AB37"/>
    <mergeCell ref="AC37:AF37"/>
    <mergeCell ref="A36:B36"/>
    <mergeCell ref="C36:S36"/>
    <mergeCell ref="T36:V36"/>
    <mergeCell ref="W36:X36"/>
    <mergeCell ref="Y36:AB36"/>
    <mergeCell ref="AC36:AF36"/>
    <mergeCell ref="A35:B35"/>
    <mergeCell ref="C35:S35"/>
    <mergeCell ref="T35:V35"/>
    <mergeCell ref="W35:X35"/>
    <mergeCell ref="Y35:AB35"/>
    <mergeCell ref="AC35:AF35"/>
    <mergeCell ref="A34:B34"/>
    <mergeCell ref="C34:S34"/>
    <mergeCell ref="T34:V34"/>
    <mergeCell ref="W34:X34"/>
    <mergeCell ref="Y34:AB34"/>
    <mergeCell ref="AC34:AF34"/>
    <mergeCell ref="A33:B33"/>
    <mergeCell ref="C33:S33"/>
    <mergeCell ref="T33:V33"/>
    <mergeCell ref="W33:X33"/>
    <mergeCell ref="Y33:AB33"/>
    <mergeCell ref="AC33:AF33"/>
    <mergeCell ref="A32:B32"/>
    <mergeCell ref="C32:S32"/>
    <mergeCell ref="T32:V32"/>
    <mergeCell ref="W32:X32"/>
    <mergeCell ref="Y32:AB32"/>
    <mergeCell ref="AC32:AF32"/>
    <mergeCell ref="A31:B31"/>
    <mergeCell ref="C31:S31"/>
    <mergeCell ref="T31:V31"/>
    <mergeCell ref="W31:X31"/>
    <mergeCell ref="Y31:AB31"/>
    <mergeCell ref="AC31:AF31"/>
    <mergeCell ref="A30:B30"/>
    <mergeCell ref="C30:S30"/>
    <mergeCell ref="T30:V30"/>
    <mergeCell ref="W30:X30"/>
    <mergeCell ref="Y30:AB30"/>
    <mergeCell ref="AC30:AF30"/>
    <mergeCell ref="A29:B29"/>
    <mergeCell ref="C29:S29"/>
    <mergeCell ref="T29:V29"/>
    <mergeCell ref="W29:X29"/>
    <mergeCell ref="Y29:AB29"/>
    <mergeCell ref="AC29:AF29"/>
    <mergeCell ref="A28:B28"/>
    <mergeCell ref="C28:S28"/>
    <mergeCell ref="T28:V28"/>
    <mergeCell ref="W28:X28"/>
    <mergeCell ref="Y28:AB28"/>
    <mergeCell ref="AC28:AF28"/>
    <mergeCell ref="A27:B27"/>
    <mergeCell ref="C27:S27"/>
    <mergeCell ref="T27:V27"/>
    <mergeCell ref="W27:X27"/>
    <mergeCell ref="Y27:AB27"/>
    <mergeCell ref="AC27:AF27"/>
    <mergeCell ref="A26:B26"/>
    <mergeCell ref="C26:S26"/>
    <mergeCell ref="T26:V26"/>
    <mergeCell ref="W26:X26"/>
    <mergeCell ref="Y26:AB26"/>
    <mergeCell ref="AC26:AF26"/>
    <mergeCell ref="A25:B25"/>
    <mergeCell ref="C25:S25"/>
    <mergeCell ref="T25:V25"/>
    <mergeCell ref="W25:X25"/>
    <mergeCell ref="Y25:AB25"/>
    <mergeCell ref="AC25:AF25"/>
    <mergeCell ref="A24:B24"/>
    <mergeCell ref="C24:S24"/>
    <mergeCell ref="T24:V24"/>
    <mergeCell ref="W24:X24"/>
    <mergeCell ref="Y24:AB24"/>
    <mergeCell ref="AC24:AF24"/>
    <mergeCell ref="A23:B23"/>
    <mergeCell ref="C23:S23"/>
    <mergeCell ref="T23:V23"/>
    <mergeCell ref="W23:X23"/>
    <mergeCell ref="Y23:AB23"/>
    <mergeCell ref="AC23:AF23"/>
    <mergeCell ref="A22:B22"/>
    <mergeCell ref="C22:S22"/>
    <mergeCell ref="T22:V22"/>
    <mergeCell ref="W22:X22"/>
    <mergeCell ref="Y22:AB22"/>
    <mergeCell ref="AC22:AF22"/>
    <mergeCell ref="A21:B21"/>
    <mergeCell ref="C21:S21"/>
    <mergeCell ref="T21:V21"/>
    <mergeCell ref="W21:X21"/>
    <mergeCell ref="Y21:AB21"/>
    <mergeCell ref="AC21:AF21"/>
    <mergeCell ref="A20:B20"/>
    <mergeCell ref="C20:S20"/>
    <mergeCell ref="T20:V20"/>
    <mergeCell ref="W20:X20"/>
    <mergeCell ref="Y20:AB20"/>
    <mergeCell ref="AC20:AF20"/>
    <mergeCell ref="A19:B19"/>
    <mergeCell ref="C19:S19"/>
    <mergeCell ref="T19:V19"/>
    <mergeCell ref="W19:X19"/>
    <mergeCell ref="Y19:AB19"/>
    <mergeCell ref="AC19:AF19"/>
    <mergeCell ref="A18:B18"/>
    <mergeCell ref="C18:S18"/>
    <mergeCell ref="T18:V18"/>
    <mergeCell ref="W18:X18"/>
    <mergeCell ref="Y18:AB18"/>
    <mergeCell ref="AC18:AF18"/>
    <mergeCell ref="A17:B17"/>
    <mergeCell ref="C17:S17"/>
    <mergeCell ref="T17:V17"/>
    <mergeCell ref="W17:X17"/>
    <mergeCell ref="Y17:AB17"/>
    <mergeCell ref="AC17:AF17"/>
    <mergeCell ref="A16:B16"/>
    <mergeCell ref="C16:S16"/>
    <mergeCell ref="T16:V16"/>
    <mergeCell ref="W16:X16"/>
    <mergeCell ref="Y16:AB16"/>
    <mergeCell ref="AC16:AF16"/>
    <mergeCell ref="A15:B15"/>
    <mergeCell ref="C15:S15"/>
    <mergeCell ref="T15:V15"/>
    <mergeCell ref="W15:X15"/>
    <mergeCell ref="Y15:AB15"/>
    <mergeCell ref="AC15:AF15"/>
    <mergeCell ref="A14:B14"/>
    <mergeCell ref="C14:S14"/>
    <mergeCell ref="T14:V14"/>
    <mergeCell ref="W14:X14"/>
    <mergeCell ref="Y14:AB14"/>
    <mergeCell ref="AC14:AF14"/>
    <mergeCell ref="A13:B13"/>
    <mergeCell ref="C13:S13"/>
    <mergeCell ref="T13:V13"/>
    <mergeCell ref="W13:X13"/>
    <mergeCell ref="Y13:AB13"/>
    <mergeCell ref="AC13:AF13"/>
    <mergeCell ref="A12:B12"/>
    <mergeCell ref="C12:S12"/>
    <mergeCell ref="T12:V12"/>
    <mergeCell ref="W12:X12"/>
    <mergeCell ref="Y12:AB12"/>
    <mergeCell ref="AC12:AF12"/>
    <mergeCell ref="AC10:AF10"/>
    <mergeCell ref="A11:B11"/>
    <mergeCell ref="C11:S11"/>
    <mergeCell ref="T11:V11"/>
    <mergeCell ref="W11:X11"/>
    <mergeCell ref="Y11:AB11"/>
    <mergeCell ref="AC11:AF11"/>
    <mergeCell ref="W9:X9"/>
    <mergeCell ref="A10:B10"/>
    <mergeCell ref="C10:S10"/>
    <mergeCell ref="T10:V10"/>
    <mergeCell ref="W10:X10"/>
    <mergeCell ref="Y10:AB10"/>
    <mergeCell ref="Z1:AA1"/>
    <mergeCell ref="AB1:AF1"/>
    <mergeCell ref="AC3:AF3"/>
    <mergeCell ref="A5:AF6"/>
    <mergeCell ref="A8:B9"/>
    <mergeCell ref="C8:S9"/>
    <mergeCell ref="T8:X8"/>
    <mergeCell ref="Y8:AB9"/>
    <mergeCell ref="AC8:AF9"/>
    <mergeCell ref="T9:V9"/>
  </mergeCells>
  <pageMargins left="0.19685039370078741" right="0.19685039370078741" top="0.39370078740157483" bottom="0.39370078740157483" header="0.51181102362204722" footer="0.51181102362204722"/>
  <pageSetup paperSize="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2</vt:i4>
      </vt:variant>
    </vt:vector>
  </HeadingPairs>
  <TitlesOfParts>
    <vt:vector size="4" baseType="lpstr">
      <vt:lpstr>Договор шаблон</vt:lpstr>
      <vt:lpstr>Специф шаблон</vt:lpstr>
      <vt:lpstr>'Договор шаблон'!Область_печати</vt:lpstr>
      <vt:lpstr>'Специф шаблон'!Область_печати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Marina</dc:creator>
  <cp:lastModifiedBy>Marina</cp:lastModifiedBy>
  <dcterms:created xsi:type="dcterms:W3CDTF">2026-10-06T11:09:52Z</dcterms:created>
  <dcterms:modified xsi:type="dcterms:W3CDTF">2026-10-06T11:11:02Z</dcterms:modified>
</cp:coreProperties>
</file>