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2"/>
  </bookViews>
  <sheets>
    <sheet name="ижс" sheetId="4" r:id="rId1"/>
  </sheets>
  <calcPr calcId="152511" fullPrecision="0"/>
</workbook>
</file>

<file path=xl/calcChain.xml><?xml version="1.0" encoding="utf-8"?>
<calcChain xmlns="http://schemas.openxmlformats.org/spreadsheetml/2006/main">
  <c r="C15" i="4" l="1"/>
  <c r="F12" i="4" l="1"/>
  <c r="L12" i="4" s="1"/>
  <c r="J12" i="4"/>
  <c r="I12" i="4"/>
  <c r="K12" i="4" l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<sst xmlns="http://schemas.openxmlformats.org/spreadsheetml/2006/main" count="26" uniqueCount="26">
  <si>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</si>
  <si>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</si>
  <si>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</si>
  <si>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</si>
  <si>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</si>
  <si>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</si>
  <si>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</si>
  <si>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</si>
  <si>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</si>
  <si>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</si>
  <si>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</si>
  <si>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</si>
  <si>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 xml:space="preserve">V - коэф-нт вариации </t>
  </si>
  <si>
    <t>6=3+4+5</t>
  </si>
  <si>
    <t>8 = кол-во ответов ИЦИ</t>
  </si>
  <si>
    <t>12=6*7/8</t>
  </si>
  <si>
    <t xml:space="preserve">               , руб. </t>
  </si>
  <si>
    <t>9=         /8</t>
  </si>
  <si>
    <r>
      <t>Обоснование начальной (максимальной) цены контракта</t>
    </r>
    <r>
      <rPr>
        <sz val="14"/>
        <color indexed="8"/>
        <rFont val="Times New Roman"/>
        <family val="1"/>
        <charset val="204"/>
      </rPr>
      <t>.</t>
    </r>
  </si>
  <si>
    <t xml:space="preserve">Обоснование начальной (максимальной) цены контракта, произведено заказчиком посредством применения  метода сопоставимых рыночных </t>
  </si>
  <si>
    <t>цен (анализа рынка)</t>
  </si>
  <si>
    <t xml:space="preserve">Приложение 2 </t>
  </si>
  <si>
    <t>итого</t>
  </si>
  <si>
    <t>Установлена заказчиком НМЦК  -  172500 руб.</t>
  </si>
  <si>
    <t xml:space="preserve">  Лодейнопольский  муниципальный  район Ленинградской области. Поставка канцелярских и хозяйствнных товаров.
</t>
  </si>
  <si>
    <t>поставка офисных товаров согласно спецификации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</si>
</sst>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3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left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9</xdr:row>
      <xdr:rowOff>447675</xdr:rowOff>
    </xdr:from>
    <xdr:to>
      <xdr:col>5</xdr:col>
      <xdr:colOff>523875</xdr:colOff>
      <xdr:row>9</xdr:row>
      <xdr:rowOff>447675</xdr:rowOff>
    </xdr:to>
    <xdr:pic>
      <xdr:nvPicPr>
        <xdr:cNvPr id="11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71975" y="3257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514350</xdr:rowOff>
    </xdr:from>
    <xdr:to>
      <xdr:col>9</xdr:col>
      <xdr:colOff>609600</xdr:colOff>
      <xdr:row>9</xdr:row>
      <xdr:rowOff>514350</xdr:rowOff>
    </xdr:to>
    <xdr:pic>
      <xdr:nvPicPr>
        <xdr:cNvPr id="115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3242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9</xdr:row>
      <xdr:rowOff>771525</xdr:rowOff>
    </xdr:from>
    <xdr:to>
      <xdr:col>10</xdr:col>
      <xdr:colOff>609600</xdr:colOff>
      <xdr:row>9</xdr:row>
      <xdr:rowOff>771525</xdr:rowOff>
    </xdr:to>
    <xdr:pic>
      <xdr:nvPicPr>
        <xdr:cNvPr id="115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43875" y="358140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361950</xdr:colOff>
      <xdr:row>10</xdr:row>
      <xdr:rowOff>47625</xdr:rowOff>
    </xdr:from>
    <xdr:to>
      <xdr:col>8</xdr:col>
      <xdr:colOff>609600</xdr:colOff>
      <xdr:row>10</xdr:row>
      <xdr:rowOff>247650</xdr:rowOff>
    </xdr:to>
    <xdr:pic>
      <xdr:nvPicPr>
        <xdr:cNvPr id="11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772275" y="4238625"/>
          <a:ext cx="2476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371475</xdr:rowOff>
    </xdr:from>
    <xdr:to>
      <xdr:col>11</xdr:col>
      <xdr:colOff>609600</xdr:colOff>
      <xdr:row>9</xdr:row>
      <xdr:rowOff>371475</xdr:rowOff>
    </xdr:to>
    <xdr:pic>
      <xdr:nvPicPr>
        <xdr:cNvPr id="11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15400" y="318135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13</xdr:row>
      <xdr:rowOff>9525</xdr:rowOff>
    </xdr:from>
    <xdr:to>
      <xdr:col>9</xdr:col>
      <xdr:colOff>609600</xdr:colOff>
      <xdr:row>14</xdr:row>
      <xdr:rowOff>0</xdr:rowOff>
    </xdr:to>
    <xdr:pic>
      <xdr:nvPicPr>
        <xdr:cNvPr id="11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7467600" y="9191625"/>
          <a:ext cx="3048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8</xdr:row>
      <xdr:rowOff>238125</xdr:rowOff>
    </xdr:from>
    <xdr:to>
      <xdr:col>11</xdr:col>
      <xdr:colOff>609600</xdr:colOff>
      <xdr:row>8</xdr:row>
      <xdr:rowOff>238125</xdr:rowOff>
    </xdr:to>
    <xdr:pic>
      <xdr:nvPicPr>
        <xdr:cNvPr id="116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10650" y="23812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476250</xdr:rowOff>
    </xdr:from>
    <xdr:to>
      <xdr:col>9</xdr:col>
      <xdr:colOff>609600</xdr:colOff>
      <xdr:row>9</xdr:row>
      <xdr:rowOff>904875</xdr:rowOff>
    </xdr:to>
    <xdr:pic>
      <xdr:nvPicPr>
        <xdr:cNvPr id="116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286125"/>
          <a:ext cx="5810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85725</xdr:colOff>
      <xdr:row>9</xdr:row>
      <xdr:rowOff>790575</xdr:rowOff>
    </xdr:from>
    <xdr:to>
      <xdr:col>10</xdr:col>
      <xdr:colOff>609600</xdr:colOff>
      <xdr:row>9</xdr:row>
      <xdr:rowOff>1219200</xdr:rowOff>
    </xdr:to>
    <xdr:pic>
      <xdr:nvPicPr>
        <xdr:cNvPr id="116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62925" y="3600450"/>
          <a:ext cx="5238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152400</xdr:colOff>
      <xdr:row>8</xdr:row>
      <xdr:rowOff>171450</xdr:rowOff>
    </xdr:from>
    <xdr:to>
      <xdr:col>11</xdr:col>
      <xdr:colOff>609600</xdr:colOff>
      <xdr:row>8</xdr:row>
      <xdr:rowOff>428625</xdr:rowOff>
    </xdr:to>
    <xdr:pic>
      <xdr:nvPicPr>
        <xdr:cNvPr id="116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972550" y="23145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9</xdr:row>
      <xdr:rowOff>314325</xdr:rowOff>
    </xdr:from>
    <xdr:to>
      <xdr:col>11</xdr:col>
      <xdr:colOff>609600</xdr:colOff>
      <xdr:row>9</xdr:row>
      <xdr:rowOff>742950</xdr:rowOff>
    </xdr:to>
    <xdr:pic>
      <xdr:nvPicPr>
        <xdr:cNvPr id="116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34450" y="3124200"/>
          <a:ext cx="4953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9</xdr:row>
      <xdr:rowOff>381000</xdr:rowOff>
    </xdr:from>
    <xdr:to>
      <xdr:col>5</xdr:col>
      <xdr:colOff>533400</xdr:colOff>
      <xdr:row>9</xdr:row>
      <xdr:rowOff>666750</xdr:rowOff>
    </xdr:to>
    <xdr:pic>
      <xdr:nvPicPr>
        <xdr:cNvPr id="11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81500" y="31908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F12" sqref="F12"/>
    </sheetView>
  </sheetViews>
  <sheetFormatPr defaultRowHeight="14.4" x14ac:dyDescent="0.3"/>
  <cols>
    <col min="1" max="1" width="3.88671875" customWidth="1"/>
    <col min="2" max="2" width="28.33203125" customWidth="1"/>
    <col min="3" max="3" width="10.88671875" customWidth="1"/>
    <col min="4" max="4" width="10.109375" customWidth="1"/>
    <col min="5" max="5" width="10.33203125" customWidth="1"/>
    <col min="6" max="6" width="11.5546875" customWidth="1"/>
    <col min="7" max="8" width="10.5546875" customWidth="1"/>
    <col min="9" max="9" width="11.33203125" customWidth="1"/>
    <col min="10" max="10" width="13.6640625" customWidth="1"/>
    <col min="11" max="11" width="11.109375" customWidth="1"/>
    <col min="12" max="12" width="14.33203125" customWidth="1"/>
    <col min="14" max="14" width="36.109375" customWidth="1"/>
  </cols>
  <sheetData>
    <row r="1" spans="1:12" x14ac:dyDescent="0.3">
      <c r="I1" t="s">
        <v>21</v>
      </c>
    </row>
    <row r="4" spans="1:12" ht="17.25" customHeight="1" x14ac:dyDescent="0.35">
      <c r="E4" s="10" t="s">
        <v>18</v>
      </c>
    </row>
    <row r="5" spans="1:12" ht="12" customHeight="1" x14ac:dyDescent="0.3">
      <c r="C5" s="10"/>
    </row>
    <row r="6" spans="1:12" ht="63" customHeight="1" x14ac:dyDescent="0.3">
      <c r="A6" s="29" t="s">
        <v>24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6" x14ac:dyDescent="0.3">
      <c r="A7" s="9" t="s">
        <v>19</v>
      </c>
      <c r="B7" s="18"/>
    </row>
    <row r="8" spans="1:12" ht="15.6" x14ac:dyDescent="0.3">
      <c r="A8" s="9" t="s">
        <v>20</v>
      </c>
      <c r="B8" s="9"/>
    </row>
    <row r="9" spans="1:12" ht="52.5" customHeight="1" x14ac:dyDescent="0.3">
      <c r="A9" s="31" t="s">
        <v>0</v>
      </c>
      <c r="B9" s="33" t="s">
        <v>1</v>
      </c>
      <c r="C9" s="35" t="s">
        <v>2</v>
      </c>
      <c r="D9" s="36"/>
      <c r="E9" s="36"/>
      <c r="F9" s="37"/>
      <c r="G9" s="33" t="s">
        <v>3</v>
      </c>
      <c r="H9" s="33" t="s">
        <v>4</v>
      </c>
      <c r="I9" s="39" t="s">
        <v>5</v>
      </c>
      <c r="J9" s="39"/>
      <c r="K9" s="39"/>
      <c r="L9" s="1" t="s">
        <v>16</v>
      </c>
    </row>
    <row r="10" spans="1:12" ht="108.75" customHeight="1" x14ac:dyDescent="0.3">
      <c r="A10" s="32"/>
      <c r="B10" s="34"/>
      <c r="C10" s="24" t="s">
        <v>6</v>
      </c>
      <c r="D10" s="24" t="s">
        <v>7</v>
      </c>
      <c r="E10" s="24" t="s">
        <v>8</v>
      </c>
      <c r="F10" s="2"/>
      <c r="G10" s="38"/>
      <c r="H10" s="38"/>
      <c r="I10" s="3" t="s">
        <v>9</v>
      </c>
      <c r="J10" s="4" t="s">
        <v>10</v>
      </c>
      <c r="K10" s="4" t="s">
        <v>12</v>
      </c>
      <c r="L10" s="5"/>
    </row>
    <row r="11" spans="1:12" ht="25.5" customHeigh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 t="s">
        <v>13</v>
      </c>
      <c r="G11" s="6">
        <v>7</v>
      </c>
      <c r="H11" s="6" t="s">
        <v>14</v>
      </c>
      <c r="I11" s="7" t="s">
        <v>17</v>
      </c>
      <c r="J11" s="7">
        <v>10</v>
      </c>
      <c r="K11" s="7">
        <v>11</v>
      </c>
      <c r="L11" s="6" t="s">
        <v>15</v>
      </c>
    </row>
    <row r="12" spans="1:12" ht="208.2" customHeight="1" x14ac:dyDescent="0.3">
      <c r="A12" s="11"/>
      <c r="B12" s="20" t="s">
        <v>25</v>
      </c>
      <c r="C12" s="19">
        <v>32144.1</v>
      </c>
      <c r="D12" s="19">
        <v>33481.730000000003</v>
      </c>
      <c r="E12" s="19">
        <v>31172.799999999999</v>
      </c>
      <c r="F12" s="12">
        <f>C12+D12+E12</f>
        <v>96798.63</v>
      </c>
      <c r="G12" s="25">
        <v>1</v>
      </c>
      <c r="H12" s="13">
        <v>3</v>
      </c>
      <c r="I12" s="14">
        <f>AVERAGE(C12:E12)</f>
        <v>32266.21</v>
      </c>
      <c r="J12" s="8">
        <f>STDEV(C12:E12)</f>
        <v>1159.3</v>
      </c>
      <c r="K12" s="15">
        <f>J12/I12</f>
        <v>3.5900000000000001E-2</v>
      </c>
      <c r="L12" s="16">
        <f>SUM(F12*G12/H12)</f>
        <v>32266.21</v>
      </c>
    </row>
    <row r="13" spans="1:12" ht="15.6" x14ac:dyDescent="0.3">
      <c r="A13" s="21"/>
      <c r="B13" s="20" t="s">
        <v>22</v>
      </c>
      <c r="C13" s="19"/>
      <c r="D13" s="19"/>
      <c r="E13" s="19"/>
      <c r="F13" s="12"/>
      <c r="G13" s="22"/>
      <c r="H13" s="13"/>
      <c r="I13" s="14"/>
      <c r="J13" s="8"/>
      <c r="K13" s="15"/>
      <c r="L13" s="22"/>
    </row>
    <row r="14" spans="1:12" x14ac:dyDescent="0.3">
      <c r="A14" s="27" t="s">
        <v>11</v>
      </c>
      <c r="B14" s="28"/>
      <c r="C14" s="28"/>
      <c r="D14" s="28"/>
      <c r="E14" s="28"/>
      <c r="F14" s="28"/>
      <c r="G14" s="28"/>
      <c r="H14" s="28"/>
      <c r="I14" s="28"/>
      <c r="J14" s="23"/>
      <c r="K14" s="23"/>
      <c r="L14" s="17"/>
    </row>
    <row r="15" spans="1:12" x14ac:dyDescent="0.3">
      <c r="B15" t="s">
        <v>23</v>
      </c>
      <c r="C15" s="26">
        <f>SUM(C12)</f>
        <v>32144.1</v>
      </c>
    </row>
    <row r="16" spans="1:12" ht="3.75" customHeight="1" x14ac:dyDescent="0.3"/>
  </sheetData>
  <mergeCells count="8">
    <mergeCell ref="A14:I14"/>
    <mergeCell ref="A6:L6"/>
    <mergeCell ref="A9:A10"/>
    <mergeCell ref="B9:B10"/>
    <mergeCell ref="C9:F9"/>
    <mergeCell ref="G9:G10"/>
    <mergeCell ref="H9:H10"/>
    <mergeCell ref="I9:K9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ижс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2017-08-30T08:16:49Z</cp:lastPrinted>
  <dcterms:created xsi:type="dcterms:W3CDTF">2006-09-28T05:33:49Z</dcterms:created>
  <dcterms:modified xsi:type="dcterms:W3CDTF">2026-10-06T13:45:02Z</dcterms:modified>
</cp:coreProperties>
</file>