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26\716 Осаго август_декабрь (ЭМЛО и ЗК_не СМП)\716 Для публикации (ЭМЛО_ГАЗ+КАМАЗ)\"/>
    </mc:Choice>
  </mc:AlternateContent>
  <bookViews>
    <workbookView xWindow="0" yWindow="0" windowWidth="28800" windowHeight="12435"/>
  </bookViews>
  <sheets>
    <sheet name="Лист 1" sheetId="5" r:id="rId1"/>
  </sheets>
  <definedNames>
    <definedName name="_xlnm._FilterDatabase" localSheetId="0" hidden="1">'Лист 1'!$A$9:$M$15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5" l="1"/>
  <c r="K10" i="5" s="1"/>
  <c r="J11" i="5"/>
  <c r="K11" i="5" s="1"/>
  <c r="J12" i="5"/>
  <c r="K12" i="5" s="1"/>
  <c r="J13" i="5"/>
  <c r="K13" i="5" s="1"/>
  <c r="I12" i="5"/>
  <c r="L12" i="5"/>
  <c r="I13" i="5"/>
  <c r="L13" i="5"/>
  <c r="M13" i="5" s="1"/>
  <c r="L10" i="5"/>
  <c r="I10" i="5"/>
  <c r="I11" i="5"/>
  <c r="L11" i="5"/>
  <c r="K14" i="5" l="1"/>
  <c r="M11" i="5"/>
  <c r="M10" i="5"/>
  <c r="M12" i="5"/>
</calcChain>
</file>

<file path=xl/sharedStrings.xml><?xml version="1.0" encoding="utf-8"?>
<sst xmlns="http://schemas.openxmlformats.org/spreadsheetml/2006/main" count="35" uniqueCount="29">
  <si>
    <t>№</t>
  </si>
  <si>
    <t>ОКПД2/КТРУ</t>
  </si>
  <si>
    <t>Единица измерения</t>
  </si>
  <si>
    <t>Кол-во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</si>
  <si>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</si>
  <si>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</si>
  <si>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</si>
  <si>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</si>
  <si>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</si>
  <si>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</si>
  <si>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</si>
  <si>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</si>
  <si>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</si>
  <si>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>Минимальная цена за единицу, руб.</t>
  </si>
  <si>
    <t>Наименование МИ</t>
  </si>
  <si>
    <t>Характеристики объекта закупки указаны в описании объекта закупки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</si>
  <si>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(Письма Минфина России от 8.09.2017г. № 24-01-09/58179, от 11.09.2017г. № 24-01-10/58699, от 16.03.2020г. № 24-01-08/19862, от 28.07.2020г. № 24-01-07/66147).</t>
  </si>
  <si>
    <t>65.12.21.000</t>
  </si>
  <si>
    <t>Оказание услуг по обязательному страхованию гражданской ответственности 
владельцев транспортных средств (ОСАГО)</t>
  </si>
  <si>
    <t>ОСАГО ГАЗОН NEXTА772АМ147 XU547195ZK0005144</t>
  </si>
  <si>
    <t xml:space="preserve">ОСАГО ГАЗОН NEXTА751АМ147 XU547195ZK0005108 </t>
  </si>
  <si>
    <t>ОСАГО КАМАЗ 4308 В718УН47 Х633844CBG0000181</t>
  </si>
  <si>
    <t xml:space="preserve">ОСАГО КАМАЗ 4308 О050АК47 Х633844CBG0000179 </t>
  </si>
  <si>
    <t>Исп. Телегин И.А.</t>
  </si>
  <si>
    <t>Усл.ед</t>
  </si>
  <si>
    <t>На основании проведенного анализа рынка и расчетов, НМЦК составляет: 38 303 рублей. 12 копеек.</t>
  </si>
  <si>
    <t xml:space="preserve"> Вх. 6518 от 08.10.2026 Цена (руб)</t>
  </si>
  <si>
    <t xml:space="preserve"> Вх. 6519 от 08.10.2026 Цена (руб)</t>
  </si>
  <si>
    <t xml:space="preserve"> Вх. 6520 от 08.10.2026 Цена (руб)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</si>
</sst>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16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4" fontId="7" fillId="0" borderId="0" applyFont="0" applyFill="0" applyBorder="0" applyAlignment="0" applyProtection="0">
      <alignment vertical="center"/>
    </xf>
    <xf numFmtId="0" fontId="5" fillId="0" borderId="0"/>
    <xf numFmtId="0" fontId="7" fillId="0" borderId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0" fontId="6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166" fontId="1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6" fontId="1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166" fontId="11" fillId="2" borderId="1" xfId="1" applyNumberFormat="1" applyFont="1" applyFill="1" applyBorder="1" applyAlignment="1">
      <alignment horizontal="center" vertical="top" wrapText="1"/>
    </xf>
    <xf numFmtId="166" fontId="11" fillId="0" borderId="1" xfId="1" applyNumberFormat="1" applyFont="1" applyBorder="1" applyAlignment="1">
      <alignment horizontal="center" vertical="top" wrapText="1"/>
    </xf>
    <xf numFmtId="166" fontId="2" fillId="2" borderId="0" xfId="1" applyNumberFormat="1" applyFont="1" applyFill="1" applyBorder="1" applyAlignment="1">
      <alignment horizontal="center" wrapText="1"/>
    </xf>
    <xf numFmtId="4" fontId="14" fillId="0" borderId="6" xfId="1" applyNumberFormat="1" applyFont="1" applyBorder="1" applyAlignment="1" applyProtection="1">
      <alignment horizontal="center" vertical="top" wrapText="1"/>
    </xf>
    <xf numFmtId="4" fontId="3" fillId="0" borderId="4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0" fontId="0" fillId="0" borderId="0" xfId="0" applyFill="1" applyAlignment="1">
      <alignment vertical="top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166" fontId="12" fillId="0" borderId="4" xfId="1" applyNumberFormat="1" applyFont="1" applyFill="1" applyBorder="1" applyAlignment="1" applyProtection="1">
      <alignment horizontal="center" vertical="center" wrapText="1"/>
    </xf>
    <xf numFmtId="166" fontId="9" fillId="0" borderId="4" xfId="1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4" fontId="0" fillId="0" borderId="0" xfId="0" applyNumberFormat="1" applyAlignment="1">
      <alignment wrapText="1"/>
    </xf>
    <xf numFmtId="0" fontId="11" fillId="2" borderId="1" xfId="0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9" fillId="0" borderId="0" xfId="0" applyFont="1" applyAlignment="1">
      <alignment horizontal="left" vertical="center" wrapText="1"/>
    </xf>
    <xf numFmtId="0" fontId="15" fillId="0" borderId="0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3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66350</xdr:colOff>
      <xdr:row>8</xdr:row>
      <xdr:rowOff>387749</xdr:rowOff>
    </xdr:from>
    <xdr:to>
      <xdr:col>12</xdr:col>
      <xdr:colOff>44451</xdr:colOff>
      <xdr:row>8</xdr:row>
      <xdr:rowOff>847725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650" y="387749"/>
          <a:ext cx="914726" cy="459976"/>
        </a:xfrm>
        <a:prstGeom prst="rect">
          <a:avLst/>
        </a:prstGeom>
      </xdr:spPr>
    </xdr:pic>
    <xdr:clientData/>
  </xdr:twoCellAnchor>
  <xdr:twoCellAnchor editAs="oneCell">
    <xdr:from>
      <xdr:col>12</xdr:col>
      <xdr:colOff>76825</xdr:colOff>
      <xdr:row>8</xdr:row>
      <xdr:rowOff>409575</xdr:rowOff>
    </xdr:from>
    <xdr:to>
      <xdr:col>12</xdr:col>
      <xdr:colOff>447675</xdr:colOff>
      <xdr:row>8</xdr:row>
      <xdr:rowOff>714375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73200" y="5334000"/>
          <a:ext cx="37085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95250</xdr:rowOff>
    </xdr:from>
    <xdr:to>
      <xdr:col>1</xdr:col>
      <xdr:colOff>1229751</xdr:colOff>
      <xdr:row>7</xdr:row>
      <xdr:rowOff>441124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562350"/>
          <a:ext cx="1579001" cy="615749"/>
        </a:xfrm>
        <a:prstGeom prst="rect">
          <a:avLst/>
        </a:prstGeom>
      </xdr:spPr>
    </xdr:pic>
    <xdr:clientData/>
  </xdr:twoCellAnchor>
  <xdr:twoCellAnchor editAs="oneCell">
    <xdr:from>
      <xdr:col>10</xdr:col>
      <xdr:colOff>33346</xdr:colOff>
      <xdr:row>8</xdr:row>
      <xdr:rowOff>323850</xdr:rowOff>
    </xdr:from>
    <xdr:to>
      <xdr:col>10</xdr:col>
      <xdr:colOff>817007</xdr:colOff>
      <xdr:row>8</xdr:row>
      <xdr:rowOff>771525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2521" y="4933950"/>
          <a:ext cx="78366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tabSelected="1" topLeftCell="A3" zoomScaleNormal="100" workbookViewId="0">
      <selection activeCell="J21" sqref="J21"/>
    </sheetView>
  </sheetViews>
  <sheetFormatPr defaultRowHeight="15" x14ac:dyDescent="0.25"/>
  <cols>
    <col min="1" max="1" width="5.140625" style="1" customWidth="1"/>
    <col min="2" max="2" width="23.42578125" style="1" customWidth="1"/>
    <col min="3" max="3" width="10.85546875" style="5" customWidth="1"/>
    <col min="4" max="4" width="7.85546875" style="5" customWidth="1"/>
    <col min="5" max="5" width="5.85546875" style="5" customWidth="1"/>
    <col min="6" max="6" width="10.85546875" style="8" customWidth="1"/>
    <col min="7" max="7" width="10.42578125" style="8" customWidth="1"/>
    <col min="8" max="8" width="10.85546875" style="8" customWidth="1"/>
    <col min="9" max="9" width="11.42578125" style="8" customWidth="1"/>
    <col min="10" max="10" width="12.140625" style="8" customWidth="1"/>
    <col min="11" max="11" width="12.5703125" style="5" customWidth="1"/>
    <col min="12" max="12" width="14.140625" style="5" bestFit="1" customWidth="1"/>
    <col min="13" max="13" width="8.85546875" style="8" customWidth="1"/>
    <col min="14" max="16384" width="9.140625" style="1"/>
  </cols>
  <sheetData>
    <row r="1" spans="1:14" ht="35.25" customHeight="1" x14ac:dyDescent="0.3">
      <c r="A1" s="32" t="s">
        <v>11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4" ht="28.5" customHeight="1" x14ac:dyDescent="0.25">
      <c r="A2" s="30" t="s">
        <v>18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4" ht="21.75" customHeight="1" x14ac:dyDescent="0.25">
      <c r="A3" s="33" t="s">
        <v>7</v>
      </c>
      <c r="B3" s="34"/>
      <c r="C3" s="35" t="s">
        <v>15</v>
      </c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4" ht="50.25" customHeight="1" x14ac:dyDescent="0.25">
      <c r="A4" s="33" t="s">
        <v>12</v>
      </c>
      <c r="B4" s="34"/>
      <c r="C4" s="37" t="s">
        <v>16</v>
      </c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4" ht="9" customHeight="1" x14ac:dyDescent="0.25"/>
    <row r="6" spans="1:14" ht="14.25" customHeight="1" x14ac:dyDescent="0.25">
      <c r="A6" s="39" t="s">
        <v>9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</row>
    <row r="7" spans="1:14" ht="21.75" customHeight="1" x14ac:dyDescent="0.25">
      <c r="A7" s="31" t="s">
        <v>10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</row>
    <row r="8" spans="1:14" ht="42" customHeight="1" x14ac:dyDescent="0.25">
      <c r="C8" s="9"/>
      <c r="D8" s="9"/>
      <c r="E8" s="9"/>
      <c r="K8" s="9"/>
      <c r="L8" s="9"/>
    </row>
    <row r="9" spans="1:14" s="6" customFormat="1" ht="69.75" customHeight="1" x14ac:dyDescent="0.25">
      <c r="A9" s="11" t="s">
        <v>0</v>
      </c>
      <c r="B9" s="10" t="s">
        <v>14</v>
      </c>
      <c r="C9" s="11" t="s">
        <v>1</v>
      </c>
      <c r="D9" s="11" t="s">
        <v>2</v>
      </c>
      <c r="E9" s="11" t="s">
        <v>3</v>
      </c>
      <c r="F9" s="27" t="s">
        <v>26</v>
      </c>
      <c r="G9" s="27" t="s">
        <v>27</v>
      </c>
      <c r="H9" s="27" t="s">
        <v>28</v>
      </c>
      <c r="I9" s="12" t="s">
        <v>4</v>
      </c>
      <c r="J9" s="12" t="s">
        <v>13</v>
      </c>
      <c r="K9" s="13" t="s">
        <v>8</v>
      </c>
      <c r="L9" s="13" t="s">
        <v>5</v>
      </c>
      <c r="M9" s="12" t="s">
        <v>6</v>
      </c>
    </row>
    <row r="10" spans="1:14" s="19" customFormat="1" ht="36" x14ac:dyDescent="0.25">
      <c r="A10" s="20">
        <v>1</v>
      </c>
      <c r="B10" s="24" t="s">
        <v>19</v>
      </c>
      <c r="C10" s="21" t="s">
        <v>17</v>
      </c>
      <c r="D10" s="21" t="s">
        <v>24</v>
      </c>
      <c r="E10" s="21">
        <v>1</v>
      </c>
      <c r="F10" s="17">
        <v>9575.7800000000007</v>
      </c>
      <c r="G10" s="16">
        <v>10282.66</v>
      </c>
      <c r="H10" s="16">
        <v>12311.71</v>
      </c>
      <c r="I10" s="22">
        <f t="shared" ref="I10:I11" si="0">(F10+G10+H10)/3</f>
        <v>10723.38</v>
      </c>
      <c r="J10" s="22">
        <f t="shared" ref="J10" si="1">F10*1</f>
        <v>9575.7800000000007</v>
      </c>
      <c r="K10" s="22">
        <f t="shared" ref="K10" si="2">J10*E10</f>
        <v>9575.7800000000007</v>
      </c>
      <c r="L10" s="23">
        <f t="shared" ref="L10:L11" si="3">STDEV(F10:H10)</f>
        <v>1420.21</v>
      </c>
      <c r="M10" s="23">
        <f t="shared" ref="M10:M11" si="4">L10/I10*100</f>
        <v>13.24</v>
      </c>
    </row>
    <row r="11" spans="1:14" s="18" customFormat="1" ht="36" x14ac:dyDescent="0.25">
      <c r="A11" s="20">
        <v>2</v>
      </c>
      <c r="B11" s="24" t="s">
        <v>20</v>
      </c>
      <c r="C11" s="21" t="s">
        <v>17</v>
      </c>
      <c r="D11" s="21" t="s">
        <v>24</v>
      </c>
      <c r="E11" s="21">
        <v>1</v>
      </c>
      <c r="F11" s="17">
        <v>9575.7800000000007</v>
      </c>
      <c r="G11" s="16">
        <v>10282.66</v>
      </c>
      <c r="H11" s="16">
        <v>12311.71</v>
      </c>
      <c r="I11" s="22">
        <f t="shared" si="0"/>
        <v>10723.38</v>
      </c>
      <c r="J11" s="22">
        <f>F11*1</f>
        <v>9575.7800000000007</v>
      </c>
      <c r="K11" s="22">
        <f>J11*E11</f>
        <v>9575.7800000000007</v>
      </c>
      <c r="L11" s="23">
        <f t="shared" si="3"/>
        <v>1420.21</v>
      </c>
      <c r="M11" s="23">
        <f t="shared" si="4"/>
        <v>13.24</v>
      </c>
    </row>
    <row r="12" spans="1:14" s="18" customFormat="1" ht="36" x14ac:dyDescent="0.25">
      <c r="A12" s="20">
        <v>3</v>
      </c>
      <c r="B12" s="24" t="s">
        <v>21</v>
      </c>
      <c r="C12" s="21" t="s">
        <v>17</v>
      </c>
      <c r="D12" s="21" t="s">
        <v>24</v>
      </c>
      <c r="E12" s="21">
        <v>1</v>
      </c>
      <c r="F12" s="17">
        <v>9575.7800000000007</v>
      </c>
      <c r="G12" s="16">
        <v>10282.66</v>
      </c>
      <c r="H12" s="16">
        <v>12311.71</v>
      </c>
      <c r="I12" s="22">
        <f t="shared" ref="I12:I13" si="5">(F12+G12+H12)/3</f>
        <v>10723.38</v>
      </c>
      <c r="J12" s="22">
        <f t="shared" ref="J12:J13" si="6">F12*1</f>
        <v>9575.7800000000007</v>
      </c>
      <c r="K12" s="22">
        <f t="shared" ref="K12:K13" si="7">J12*E12</f>
        <v>9575.7800000000007</v>
      </c>
      <c r="L12" s="23">
        <f t="shared" ref="L12:L13" si="8">STDEV(F12:H12)</f>
        <v>1420.21</v>
      </c>
      <c r="M12" s="23">
        <f t="shared" ref="M12:M13" si="9">L12/I12*100</f>
        <v>13.24</v>
      </c>
    </row>
    <row r="13" spans="1:14" s="18" customFormat="1" ht="36" x14ac:dyDescent="0.25">
      <c r="A13" s="20">
        <v>4</v>
      </c>
      <c r="B13" s="24" t="s">
        <v>22</v>
      </c>
      <c r="C13" s="21" t="s">
        <v>17</v>
      </c>
      <c r="D13" s="21" t="s">
        <v>24</v>
      </c>
      <c r="E13" s="21">
        <v>1</v>
      </c>
      <c r="F13" s="17">
        <v>9575.7800000000007</v>
      </c>
      <c r="G13" s="16">
        <v>10282.66</v>
      </c>
      <c r="H13" s="16">
        <v>12311.71</v>
      </c>
      <c r="I13" s="22">
        <f t="shared" si="5"/>
        <v>10723.38</v>
      </c>
      <c r="J13" s="22">
        <f t="shared" si="6"/>
        <v>9575.7800000000007</v>
      </c>
      <c r="K13" s="22">
        <f t="shared" si="7"/>
        <v>9575.7800000000007</v>
      </c>
      <c r="L13" s="23">
        <f t="shared" si="8"/>
        <v>1420.21</v>
      </c>
      <c r="M13" s="23">
        <f t="shared" si="9"/>
        <v>13.24</v>
      </c>
    </row>
    <row r="14" spans="1:14" x14ac:dyDescent="0.25">
      <c r="A14" s="2"/>
      <c r="B14" s="2"/>
      <c r="C14" s="4"/>
      <c r="D14" s="4"/>
      <c r="E14" s="4"/>
      <c r="F14" s="14"/>
      <c r="G14" s="14"/>
      <c r="H14" s="14"/>
      <c r="I14" s="14"/>
      <c r="J14" s="14"/>
      <c r="K14" s="15">
        <f>SUM(K10:K13)</f>
        <v>38303.120000000003</v>
      </c>
      <c r="L14" s="3"/>
      <c r="M14" s="7"/>
      <c r="N14" s="26"/>
    </row>
    <row r="15" spans="1:14" x14ac:dyDescent="0.25">
      <c r="A15" s="29" t="s">
        <v>25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</row>
    <row r="17" spans="2:12" x14ac:dyDescent="0.25">
      <c r="B17" s="25"/>
      <c r="C17" s="9"/>
      <c r="D17" s="9"/>
      <c r="E17" s="9"/>
      <c r="K17" s="9"/>
      <c r="L17" s="9"/>
    </row>
    <row r="18" spans="2:12" x14ac:dyDescent="0.25">
      <c r="B18" s="25"/>
      <c r="C18" s="9"/>
      <c r="D18" s="9"/>
      <c r="E18" s="9"/>
      <c r="K18" s="9"/>
      <c r="L18" s="9"/>
    </row>
    <row r="19" spans="2:12" x14ac:dyDescent="0.25">
      <c r="B19" s="25" t="s">
        <v>23</v>
      </c>
      <c r="C19" s="28">
        <v>46303</v>
      </c>
      <c r="D19" s="9"/>
      <c r="E19" s="9"/>
      <c r="K19" s="9"/>
      <c r="L19" s="9"/>
    </row>
  </sheetData>
  <autoFilter ref="A9:M15"/>
  <mergeCells count="9">
    <mergeCell ref="A15:M15"/>
    <mergeCell ref="A2:M2"/>
    <mergeCell ref="A7:M7"/>
    <mergeCell ref="A1:M1"/>
    <mergeCell ref="A3:B3"/>
    <mergeCell ref="A4:B4"/>
    <mergeCell ref="C3:M3"/>
    <mergeCell ref="C4:M4"/>
    <mergeCell ref="A6:M6"/>
  </mergeCells>
  <pageMargins left="0.31496062992125984" right="0.31496062992125984" top="0.35433070866141736" bottom="0.35433070866141736" header="0.31496062992125984" footer="0.31496062992125984"/>
  <pageSetup paperSize="9" scale="98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Телегин Иван Алексеевич</cp:lastModifiedBy>
  <cp:lastPrinted>2026-10-08T10:02:29Z</cp:lastPrinted>
  <dcterms:created xsi:type="dcterms:W3CDTF">2006-09-16T00:00:00Z</dcterms:created>
  <dcterms:modified xsi:type="dcterms:W3CDTF">2026-10-08T10:07:06Z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