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14400" yWindow="-15" windowWidth="14445" windowHeight="12405"/>
  </bookViews>
  <sheets>
    <sheet name="Лист1" sheetId="2" r:id="rId1"/>
  </sheets>
  <definedNames>
    <definedName name="_xlnm.Print_Area" localSheetId="0">Лист1!$A$1:$M$30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1" i="2"/>
  <c r="M14"/>
  <c r="L14"/>
  <c r="L15"/>
  <c r="M15" s="1"/>
  <c r="L16"/>
  <c r="M16" s="1"/>
  <c r="M18" l="1"/>
  <c r="G20" s="1"/>
</calcChain>
</file>

<file path=xl/sharedStrings.xml><?xml version="1.0" encoding="utf-8"?>
<sst xmlns="http://schemas.openxmlformats.org/spreadsheetml/2006/main" count="40" uniqueCount="34">
  <si>
    <t>Характеристики объекта закупки:</t>
  </si>
  <si>
    <t>№</t>
  </si>
  <si>
    <t>Единица измерения</t>
  </si>
  <si>
    <t>Количество</t>
  </si>
  <si>
    <t>Наименование товара, услуги (работы)</t>
  </si>
  <si>
    <t>(должность)</t>
  </si>
  <si>
    <t>/</t>
  </si>
  <si>
    <t>Используемый метод определения НМЦК с обоснованием:</t>
  </si>
  <si>
    <t>Расчёт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</si>
  <si>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Расчёт выполнен в соответствии с Методическими рекомендациями, утвержденными приказом, МЭР РФ от 02.10.2013 №567</t>
  </si>
  <si>
    <t>НМЦК (руб.)</t>
  </si>
  <si>
    <t>Работник контрактной службы/контрактный управляющий:</t>
  </si>
  <si>
    <t>(подпись / расшифровка подписи)</t>
  </si>
  <si>
    <t>Обоснование начальной (максимальной) цены контракта,
цены контракта, заключаемого с единственным поставщиком (подрядчиком, исполнителем)</t>
  </si>
  <si>
    <t/>
  </si>
  <si>
    <t>штука</t>
  </si>
  <si>
    <t>Источники цены (руб.) (с НДС)</t>
  </si>
  <si>
    <r>
      <t>На основании проведённого анализа рынка и расчётов, НМЦК составляет:</t>
    </r>
    <r>
      <rPr>
        <b/>
        <sz val="14"/>
        <color rgb="FFFF0000"/>
        <rFont val="Times New Roman"/>
        <family val="1"/>
        <charset val="204"/>
      </rPr>
      <t xml:space="preserve"> </t>
    </r>
  </si>
  <si>
    <t>руб.</t>
  </si>
  <si>
    <t>главный специалист бюджетно-экономического отдела</t>
  </si>
  <si>
    <t>Масляникова Т.Д.</t>
  </si>
  <si>
    <t>указаны в техническом задании</t>
  </si>
  <si>
    <t>ОКПД2/КТРУ</t>
  </si>
  <si>
    <t>Цена источника 1</t>
  </si>
  <si>
    <t>Цена источника 2</t>
  </si>
  <si>
    <t>Цена источника 3</t>
  </si>
  <si>
    <t>Цена ср.</t>
  </si>
  <si>
    <t>Системный блок</t>
  </si>
  <si>
    <t>Разветвитель USB</t>
  </si>
  <si>
    <t>26.20.40.190/ не указан</t>
  </si>
  <si>
    <t>Кресло офисное</t>
  </si>
  <si>
    <t>Дата подготовки обоснования НМЦК: 21.08.2026</t>
  </si>
  <si>
    <t>31.01.12.160/31.01.12.160-00000005</t>
  </si>
  <si>
    <t>26.20.15.120/ 26.20.15.000-00000001</t>
  </si>
</sst>
</file>

<file path=xl/styles.xml><?xml version="1.0" encoding="utf-8"?>
<styleSheet xmlns="http://schemas.openxmlformats.org/spreadsheetml/2006/main">
  <fonts count="8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  <charset val="204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0" xfId="0" applyFont="1"/>
    <xf numFmtId="0" fontId="1" fillId="0" borderId="0" xfId="0" applyFont="1" applyAlignment="1">
      <alignment horizontal="left" vertical="top" wrapText="1" indent="1"/>
    </xf>
    <xf numFmtId="0" fontId="1" fillId="0" borderId="0" xfId="0" applyFont="1" applyAlignment="1">
      <alignment horizontal="left"/>
    </xf>
    <xf numFmtId="4" fontId="1" fillId="0" borderId="4" xfId="0" applyNumberFormat="1" applyFont="1" applyBorder="1" applyAlignment="1">
      <alignment horizontal="left" vertical="top" inden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indent="1"/>
    </xf>
    <xf numFmtId="4" fontId="1" fillId="0" borderId="0" xfId="0" applyNumberFormat="1" applyFont="1" applyAlignment="1">
      <alignment horizontal="left" vertical="top" indent="1"/>
    </xf>
    <xf numFmtId="0" fontId="3" fillId="0" borderId="0" xfId="0" applyFont="1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wrapText="1" indent="1"/>
    </xf>
    <xf numFmtId="0" fontId="1" fillId="0" borderId="4" xfId="0" applyFont="1" applyBorder="1" applyAlignment="1">
      <alignment horizontal="center" vertical="top"/>
    </xf>
    <xf numFmtId="0" fontId="5" fillId="0" borderId="0" xfId="0" applyFont="1" applyAlignment="1">
      <alignment vertical="top"/>
    </xf>
    <xf numFmtId="4" fontId="5" fillId="0" borderId="0" xfId="0" applyNumberFormat="1" applyFont="1" applyAlignment="1">
      <alignment vertical="top"/>
    </xf>
    <xf numFmtId="4" fontId="7" fillId="0" borderId="0" xfId="0" applyNumberFormat="1" applyFont="1" applyAlignment="1">
      <alignment horizontal="left" vertical="center" indent="1"/>
    </xf>
    <xf numFmtId="0" fontId="1" fillId="0" borderId="4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left" vertical="top" wrapText="1" indent="1"/>
    </xf>
    <xf numFmtId="0" fontId="1" fillId="0" borderId="0" xfId="0" applyFont="1" applyBorder="1"/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1" fillId="0" borderId="6" xfId="0" applyFont="1" applyBorder="1"/>
    <xf numFmtId="0" fontId="1" fillId="0" borderId="6" xfId="0" applyFont="1" applyBorder="1" applyAlignment="1">
      <alignment horizontal="left" vertical="top" indent="1"/>
    </xf>
    <xf numFmtId="0" fontId="1" fillId="0" borderId="6" xfId="0" applyFont="1" applyBorder="1" applyAlignment="1">
      <alignment horizontal="left" vertical="top" wrapText="1" indent="1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101613</xdr:rowOff>
    </xdr:from>
    <xdr:to>
      <xdr:col>8</xdr:col>
      <xdr:colOff>234469</xdr:colOff>
      <xdr:row>10</xdr:row>
      <xdr:rowOff>80138</xdr:rowOff>
    </xdr:to>
    <xdr:sp macro="" textlink="">
      <xdr:nvSpPr>
        <xdr:cNvPr id="5" name="TextBox 4">
          <a:extLst>
            <a:ext uri="{FF2B5EF4-FFF2-40B4-BE49-F238E27FC236}">
              <a16:creationId xmlns:mc="http://schemas.openxmlformats.org/markup-compatibility/2006" xmlns:a14="http://schemas.microsoft.com/office/drawing/2010/main" xmlns="" xmlns:a16="http://schemas.microsoft.com/office/drawing/2014/main" id="{851A3A5C-1211-7258-B323-E8FF6C32FCE0}"/>
            </a:ext>
          </a:extLst>
        </xdr:cNvPr>
        <xdr:cNvSpPr txBox="1">
          <a:spLocks/>
        </xdr:cNvSpPr>
      </xdr:nvSpPr>
      <xdr:spPr>
        <a:xfrm>
          <a:off x="56065" y="3288158"/>
          <a:ext cx="6118540" cy="155448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300" i="0">
              <a:latin typeface="Times New Roman" panose="02020603050405020304" pitchFamily="18" charset="0"/>
              <a:ea typeface="Cambria Math" panose="02040503050406030204" pitchFamily="18" charset="0"/>
              <a:cs typeface="Times New Roman" panose="02020603050405020304" pitchFamily="18" charset="0"/>
            </a:rPr>
            <a:t>Расчёт НМЦК (рын) произведён по формуле:</a:t>
          </a:r>
        </a:p>
        <a:p>
          <a:pPr algn="l"/>
          <a:endParaRPr lang="ru-RU" sz="1000" i="1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en-GB" sz="1200" i="0">
              <a:latin typeface="Cambria Math" panose="02040503050406030204" pitchFamily="18" charset="0"/>
            </a:rPr>
            <a:t>〖</a:t>
          </a:r>
          <a:r>
            <a:rPr lang="ru-RU" sz="1200" b="0" i="0">
              <a:latin typeface="Cambria Math" panose="02040503050406030204" pitchFamily="18" charset="0"/>
            </a:rPr>
            <a:t>НМЦК</a:t>
          </a:r>
          <a:r>
            <a:rPr lang="en-GB" sz="1200" b="0" i="0">
              <a:latin typeface="Cambria Math" panose="02040503050406030204" pitchFamily="18" charset="0"/>
            </a:rPr>
            <a:t>〗^</a:t>
          </a:r>
          <a:r>
            <a:rPr lang="ru-RU" sz="1200" b="0" i="0">
              <a:latin typeface="Cambria Math" panose="02040503050406030204" pitchFamily="18" charset="0"/>
            </a:rPr>
            <a:t>рын=</a:t>
          </a:r>
          <a:r>
            <a:rPr lang="en-US" sz="1200" b="0" i="0">
              <a:latin typeface="Cambria Math" panose="02040503050406030204" pitchFamily="18" charset="0"/>
            </a:rPr>
            <a:t>𝑣</a:t>
          </a:r>
          <a:r>
            <a:rPr lang="ru-RU" sz="1200" b="0" i="0">
              <a:latin typeface="Cambria Math" panose="02040503050406030204" pitchFamily="18" charset="0"/>
            </a:rPr>
            <a:t>/</a:t>
          </a:r>
          <a:r>
            <a:rPr lang="en-US" sz="1200" b="0" i="0">
              <a:latin typeface="Cambria Math" panose="02040503050406030204" pitchFamily="18" charset="0"/>
            </a:rPr>
            <a:t>𝑛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×∑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_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(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𝑖=1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)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^𝑛▒</a:t>
          </a:r>
          <a:r>
            <a:rPr lang="ru-RU" sz="12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200" b="0" i="0">
              <a:latin typeface="Cambria Math" panose="02040503050406030204" pitchFamily="18" charset="0"/>
              <a:ea typeface="Cambria Math" panose="02040503050406030204" pitchFamily="18" charset="0"/>
            </a:rPr>
            <a:t>𝑖 </a:t>
          </a:r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endParaRPr lang="en-GB" sz="5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l"/>
          <a:r>
            <a:rPr lang="en-US" sz="1100" b="0" i="0">
              <a:latin typeface="Cambria Math" panose="02040503050406030204" pitchFamily="18" charset="0"/>
            </a:rPr>
            <a:t>𝑣</a:t>
          </a:r>
          <a:r>
            <a:rPr lang="ru-RU" sz="1100" b="0" i="0">
              <a:latin typeface="Cambria Math" panose="02040503050406030204" pitchFamily="18" charset="0"/>
            </a:rPr>
            <a:t> 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x-none" sz="1100" i="0">
              <a:effectLst/>
              <a:latin typeface="Cambria Math" panose="02040503050406030204" pitchFamily="18" charset="0"/>
            </a:rPr>
            <a:t> 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(объем) закупаемого товара;</a:t>
          </a:r>
          <a:r>
            <a:rPr lang="en-US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  <a:endParaRPr lang="ru-RU" sz="1100" i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𝑛</a:t>
          </a:r>
          <a:r>
            <a:rPr lang="ru-RU" sz="1100" b="0" i="0">
              <a:latin typeface="Cambria Math" panose="02040503050406030204" pitchFamily="18" charset="0"/>
            </a:rPr>
            <a:t> 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x-none" sz="1100" i="0">
              <a:effectLst/>
              <a:latin typeface="Cambria Math" panose="02040503050406030204" pitchFamily="18" charset="0"/>
            </a:rPr>
            <a:t> 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количество значений, используемых в расч" ё"те;</a:t>
          </a:r>
          <a:r>
            <a:rPr lang="en-US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latin typeface="Cambria Math" panose="02040503050406030204" pitchFamily="18" charset="0"/>
            </a:rPr>
            <a:t>𝑖</a:t>
          </a:r>
          <a:r>
            <a:rPr lang="ru-RU" sz="1100" b="0" i="0">
              <a:latin typeface="Cambria Math" panose="02040503050406030204" pitchFamily="18" charset="0"/>
            </a:rPr>
            <a:t> </a:t>
          </a:r>
          <a:r>
            <a:rPr lang="ru-RU" sz="1100" b="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–</a:t>
          </a:r>
          <a:r>
            <a:rPr lang="x-none" sz="1100" i="0">
              <a:effectLst/>
              <a:latin typeface="Cambria Math" panose="02040503050406030204" pitchFamily="18" charset="0"/>
            </a:rPr>
            <a:t> 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номер источника ценовой информации;</a:t>
          </a:r>
          <a:r>
            <a:rPr lang="en-US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i="0">
              <a:latin typeface="Cambria Math" panose="02040503050406030204" pitchFamily="18" charset="0"/>
              <a:ea typeface="Cambria Math" panose="02040503050406030204" pitchFamily="18" charset="0"/>
            </a:rPr>
            <a:t>ц_</a:t>
          </a:r>
          <a:r>
            <a:rPr lang="en-US" sz="1100" b="0" i="0">
              <a:latin typeface="Cambria Math" panose="02040503050406030204" pitchFamily="18" charset="0"/>
              <a:ea typeface="Cambria Math" panose="02040503050406030204" pitchFamily="18" charset="0"/>
            </a:rPr>
            <a:t>𝑖</a:t>
          </a:r>
          <a:r>
            <a:rPr lang="en-US" sz="1100" i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ru-RU" sz="1100" i="0">
              <a:solidFill>
                <a:schemeClr val="tx1"/>
              </a:solidFill>
              <a:effectLst/>
              <a:latin typeface="Cambria Math" panose="02040503050406030204" pitchFamily="18" charset="0"/>
              <a:ea typeface="+mn-ea"/>
              <a:cs typeface="+mn-cs"/>
            </a:rPr>
            <a:t>"–</a:t>
          </a:r>
          <a:r>
            <a:rPr lang="x-none" sz="1100" i="0">
              <a:effectLst/>
              <a:latin typeface="Cambria Math" panose="02040503050406030204" pitchFamily="18" charset="0"/>
            </a:rPr>
            <a:t> </a:t>
          </a:r>
          <a:r>
            <a:rPr lang="ru-RU" sz="1100" i="0">
              <a:effectLst/>
              <a:latin typeface="Cambria Math" panose="02040503050406030204" pitchFamily="18" charset="0"/>
              <a:cs typeface="Times New Roman" panose="02020603050405020304" pitchFamily="18" charset="0"/>
            </a:rPr>
            <a:t>цена единицы товара</a:t>
          </a:r>
          <a:r>
            <a:rPr lang="en-US" sz="1100" i="0">
              <a:effectLst/>
              <a:latin typeface="Times New Roman" panose="02020603050405020304" pitchFamily="18" charset="0"/>
              <a:cs typeface="Times New Roman" panose="02020603050405020304" pitchFamily="18" charset="0"/>
            </a:rPr>
            <a:t>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0"/>
  <sheetViews>
    <sheetView tabSelected="1" topLeftCell="G4" zoomScale="85" zoomScaleNormal="85" workbookViewId="0">
      <selection activeCell="M21" sqref="M21"/>
    </sheetView>
  </sheetViews>
  <sheetFormatPr defaultColWidth="15.875" defaultRowHeight="15.75"/>
  <cols>
    <col min="1" max="1" width="3.875" customWidth="1"/>
    <col min="2" max="2" width="27.25" customWidth="1"/>
    <col min="3" max="3" width="2.875" hidden="1" customWidth="1"/>
    <col min="4" max="4" width="9" hidden="1" customWidth="1"/>
    <col min="5" max="5" width="1.875" customWidth="1"/>
    <col min="6" max="6" width="23.375" customWidth="1"/>
    <col min="7" max="7" width="12.5" customWidth="1"/>
    <col min="8" max="8" width="9" customWidth="1"/>
    <col min="9" max="11" width="21.5" customWidth="1"/>
    <col min="12" max="12" width="13.125" customWidth="1"/>
    <col min="13" max="13" width="15.875" customWidth="1"/>
  </cols>
  <sheetData>
    <row r="1" spans="1:14" ht="24.95" customHeight="1">
      <c r="A1" s="32" t="s">
        <v>13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14" ht="39.75" customHeight="1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4" ht="30" customHeight="1"/>
    <row r="4" spans="1:14" ht="39.950000000000003" customHeight="1">
      <c r="A4" s="33" t="s">
        <v>0</v>
      </c>
      <c r="B4" s="33"/>
      <c r="C4" s="2"/>
      <c r="D4" s="33" t="s">
        <v>21</v>
      </c>
      <c r="E4" s="33"/>
      <c r="F4" s="33"/>
      <c r="G4" s="33"/>
      <c r="H4" s="33"/>
      <c r="I4" s="33"/>
      <c r="J4" s="33"/>
      <c r="K4" s="33"/>
      <c r="L4" s="33"/>
      <c r="M4" s="33"/>
    </row>
    <row r="5" spans="1:14" ht="9.9499999999999993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4" ht="65.099999999999994" customHeight="1">
      <c r="A6" s="34" t="s">
        <v>7</v>
      </c>
      <c r="B6" s="34"/>
      <c r="C6" s="1"/>
      <c r="D6" s="34" t="s">
        <v>9</v>
      </c>
      <c r="E6" s="34"/>
      <c r="F6" s="34"/>
      <c r="G6" s="34"/>
      <c r="H6" s="34"/>
      <c r="I6" s="34"/>
      <c r="J6" s="34"/>
      <c r="K6" s="34"/>
      <c r="L6" s="34"/>
      <c r="M6" s="34"/>
    </row>
    <row r="7" spans="1:14" ht="20.100000000000001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4" ht="24.95" customHeight="1">
      <c r="A8" s="35" t="s">
        <v>8</v>
      </c>
      <c r="B8" s="35"/>
      <c r="C8" s="3"/>
      <c r="D8" s="3"/>
      <c r="E8" s="4"/>
      <c r="F8" s="33"/>
      <c r="G8" s="33"/>
      <c r="H8" s="33"/>
      <c r="I8" s="33"/>
      <c r="J8" s="33"/>
      <c r="K8" s="33"/>
      <c r="L8" s="33"/>
      <c r="M8" s="33"/>
    </row>
    <row r="9" spans="1:14" ht="109.5" customHeight="1">
      <c r="A9" s="33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4"/>
    </row>
    <row r="10" spans="1:14" ht="15" customHeight="1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4"/>
    </row>
    <row r="11" spans="1:14" ht="30.75" customHeight="1">
      <c r="A11" s="37" t="s">
        <v>1</v>
      </c>
      <c r="B11" s="31" t="s">
        <v>4</v>
      </c>
      <c r="C11" s="31"/>
      <c r="D11" s="31"/>
      <c r="E11" s="29"/>
      <c r="F11" s="30" t="s">
        <v>22</v>
      </c>
      <c r="G11" s="31" t="s">
        <v>2</v>
      </c>
      <c r="H11" s="31" t="s">
        <v>3</v>
      </c>
      <c r="I11" s="36" t="s">
        <v>16</v>
      </c>
      <c r="J11" s="36"/>
      <c r="K11" s="36" t="s">
        <v>14</v>
      </c>
      <c r="L11" s="39" t="s">
        <v>26</v>
      </c>
      <c r="M11" s="36" t="s">
        <v>10</v>
      </c>
      <c r="N11" s="4"/>
    </row>
    <row r="12" spans="1:14" ht="30.75" customHeight="1">
      <c r="A12" s="37"/>
      <c r="B12" s="31"/>
      <c r="C12" s="31"/>
      <c r="D12" s="31"/>
      <c r="E12" s="29"/>
      <c r="F12" s="30"/>
      <c r="G12" s="31"/>
      <c r="H12" s="31"/>
      <c r="I12" s="38" t="s">
        <v>23</v>
      </c>
      <c r="J12" s="38" t="s">
        <v>24</v>
      </c>
      <c r="K12" s="38" t="s">
        <v>25</v>
      </c>
      <c r="L12" s="40"/>
      <c r="M12" s="36"/>
      <c r="N12" s="4"/>
    </row>
    <row r="13" spans="1:14" ht="30.75" customHeight="1">
      <c r="A13" s="37"/>
      <c r="B13" s="31"/>
      <c r="C13" s="31"/>
      <c r="D13" s="31"/>
      <c r="E13" s="29"/>
      <c r="F13" s="30"/>
      <c r="G13" s="31"/>
      <c r="H13" s="31"/>
      <c r="I13" s="38"/>
      <c r="J13" s="38"/>
      <c r="K13" s="38"/>
      <c r="L13" s="41"/>
      <c r="M13" s="36"/>
      <c r="N13" s="4"/>
    </row>
    <row r="14" spans="1:14" ht="68.25" customHeight="1">
      <c r="A14" s="20">
        <v>1</v>
      </c>
      <c r="B14" s="25" t="s">
        <v>27</v>
      </c>
      <c r="C14" s="19"/>
      <c r="D14" s="19"/>
      <c r="E14" s="17" t="s">
        <v>14</v>
      </c>
      <c r="F14" s="24" t="s">
        <v>33</v>
      </c>
      <c r="G14" s="18" t="s">
        <v>15</v>
      </c>
      <c r="H14" s="18">
        <v>2</v>
      </c>
      <c r="I14" s="7">
        <v>57300</v>
      </c>
      <c r="J14" s="7">
        <v>62457</v>
      </c>
      <c r="K14" s="7">
        <v>60165</v>
      </c>
      <c r="L14" s="7">
        <f>ROUND((I14+J14+K14)/3,2)</f>
        <v>59974</v>
      </c>
      <c r="M14" s="7">
        <f>ROUND(H14*L14,2)</f>
        <v>119948</v>
      </c>
      <c r="N14" s="4"/>
    </row>
    <row r="15" spans="1:14" ht="39.950000000000003" customHeight="1">
      <c r="A15" s="20">
        <v>2</v>
      </c>
      <c r="B15" s="25" t="s">
        <v>28</v>
      </c>
      <c r="C15" s="19"/>
      <c r="D15" s="19"/>
      <c r="E15" s="17" t="s">
        <v>14</v>
      </c>
      <c r="F15" s="24" t="s">
        <v>29</v>
      </c>
      <c r="G15" s="18" t="s">
        <v>15</v>
      </c>
      <c r="H15" s="18">
        <v>1</v>
      </c>
      <c r="I15" s="7">
        <v>1145</v>
      </c>
      <c r="J15" s="7">
        <v>1248.05</v>
      </c>
      <c r="K15" s="7">
        <v>1202.25</v>
      </c>
      <c r="L15" s="7">
        <f t="shared" ref="L15:L16" si="0">ROUND((I15+J15+K15)/3,2)</f>
        <v>1198.43</v>
      </c>
      <c r="M15" s="7">
        <f t="shared" ref="M15" si="1">ROUND(H15*L15,2)</f>
        <v>1198.43</v>
      </c>
      <c r="N15" s="4"/>
    </row>
    <row r="16" spans="1:14" ht="39.950000000000003" customHeight="1">
      <c r="A16" s="20">
        <v>9</v>
      </c>
      <c r="B16" s="25" t="s">
        <v>30</v>
      </c>
      <c r="C16" s="19"/>
      <c r="D16" s="19"/>
      <c r="E16" s="17" t="s">
        <v>14</v>
      </c>
      <c r="F16" s="24" t="s">
        <v>32</v>
      </c>
      <c r="G16" s="18" t="s">
        <v>15</v>
      </c>
      <c r="H16" s="18">
        <v>1</v>
      </c>
      <c r="I16" s="7">
        <v>20901</v>
      </c>
      <c r="J16" s="7">
        <v>22782.09</v>
      </c>
      <c r="K16" s="7">
        <v>21946.05</v>
      </c>
      <c r="L16" s="7">
        <f t="shared" si="0"/>
        <v>21876.38</v>
      </c>
      <c r="M16" s="7">
        <f t="shared" ref="M16" si="2">ROUND(H16*L16,2)</f>
        <v>21876.38</v>
      </c>
      <c r="N16" s="4"/>
    </row>
    <row r="17" spans="1:14" ht="5.0999999999999996" customHeight="1">
      <c r="A17" s="8"/>
      <c r="B17" s="5"/>
      <c r="C17" s="5"/>
      <c r="D17" s="5"/>
      <c r="E17" s="16"/>
      <c r="F17" s="9"/>
      <c r="G17" s="9"/>
      <c r="H17" s="9"/>
      <c r="I17" s="10"/>
      <c r="J17" s="10"/>
      <c r="K17" s="10"/>
      <c r="L17" s="10"/>
      <c r="M17" s="10"/>
    </row>
    <row r="18" spans="1:14" ht="20.100000000000001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 t="s">
        <v>14</v>
      </c>
      <c r="L18" s="4"/>
      <c r="M18" s="23">
        <f>SUM(M14:M16)</f>
        <v>143022.81</v>
      </c>
    </row>
    <row r="19" spans="1:14" ht="9.9499999999999993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9"/>
    </row>
    <row r="20" spans="1:14" ht="24.75" customHeight="1">
      <c r="A20" s="21" t="s">
        <v>17</v>
      </c>
      <c r="B20" s="21"/>
      <c r="C20" s="21"/>
      <c r="D20" s="21"/>
      <c r="E20" s="21"/>
      <c r="F20" s="21"/>
      <c r="G20" s="22">
        <f>M18</f>
        <v>143022.81</v>
      </c>
      <c r="H20" s="21" t="s">
        <v>18</v>
      </c>
      <c r="I20" s="21"/>
      <c r="J20" s="21"/>
      <c r="K20" s="21"/>
      <c r="L20" s="21"/>
      <c r="N20" s="4"/>
    </row>
    <row r="21" spans="1:14" ht="20.100000000000001" customHeight="1">
      <c r="G21" s="4"/>
      <c r="H21" s="4"/>
      <c r="I21" s="4"/>
      <c r="J21" s="4"/>
      <c r="K21" s="4"/>
      <c r="L21" s="4"/>
      <c r="M21" s="42">
        <f>M16+M14</f>
        <v>141824.38</v>
      </c>
    </row>
    <row r="22" spans="1:14" ht="15" customHeight="1">
      <c r="A22" s="33" t="s">
        <v>31</v>
      </c>
      <c r="B22" s="33"/>
      <c r="C22" s="33"/>
      <c r="D22" s="33"/>
      <c r="E22" s="33"/>
      <c r="F22" s="33"/>
      <c r="G22" s="33"/>
      <c r="H22" s="4"/>
      <c r="I22" s="4"/>
      <c r="J22" s="4"/>
      <c r="K22" s="4"/>
      <c r="L22" s="4"/>
      <c r="M22" s="4"/>
    </row>
    <row r="23" spans="1:14" ht="39.950000000000003" customHeight="1">
      <c r="H23" s="4"/>
      <c r="I23" s="4"/>
      <c r="J23" s="4"/>
      <c r="K23" s="4"/>
      <c r="L23" s="4"/>
      <c r="M23" s="4"/>
    </row>
    <row r="24" spans="1:14" ht="15.75" customHeight="1">
      <c r="A24" s="28" t="s">
        <v>11</v>
      </c>
      <c r="B24" s="28"/>
      <c r="C24" s="28"/>
      <c r="D24" s="28"/>
      <c r="E24" s="28"/>
      <c r="F24" s="28"/>
      <c r="G24" s="28"/>
      <c r="H24" s="4"/>
      <c r="I24" s="4"/>
      <c r="J24" s="4"/>
      <c r="K24" s="4"/>
      <c r="L24" s="4"/>
      <c r="M24" s="4"/>
    </row>
    <row r="25" spans="1:14" ht="9.9499999999999993" customHeight="1">
      <c r="A25" s="6"/>
      <c r="B25" s="6"/>
      <c r="C25" s="6"/>
      <c r="D25" s="6"/>
      <c r="E25" s="6"/>
      <c r="F25" s="6"/>
      <c r="G25" s="6"/>
      <c r="H25" s="4"/>
      <c r="I25" s="4"/>
      <c r="J25" s="4"/>
      <c r="K25" s="4"/>
      <c r="L25" s="4"/>
      <c r="M25" s="4"/>
    </row>
    <row r="26" spans="1:14" ht="24.95" customHeight="1">
      <c r="A26" s="15" t="s">
        <v>19</v>
      </c>
      <c r="B26" s="15"/>
      <c r="C26" s="15"/>
      <c r="D26" s="15"/>
      <c r="E26" s="15"/>
      <c r="F26" s="15"/>
      <c r="M26" s="4"/>
    </row>
    <row r="27" spans="1:14" ht="15.75" customHeight="1">
      <c r="A27" s="27" t="s">
        <v>5</v>
      </c>
      <c r="B27" s="27"/>
      <c r="C27" s="27"/>
      <c r="D27" s="27"/>
      <c r="E27" s="27"/>
      <c r="F27" s="27"/>
      <c r="G27" s="12"/>
      <c r="M27" s="4"/>
    </row>
    <row r="28" spans="1:14" ht="5.0999999999999996" customHeight="1">
      <c r="B28" s="11"/>
      <c r="C28" s="11"/>
      <c r="D28" s="11"/>
      <c r="E28" s="11"/>
      <c r="F28" s="11"/>
      <c r="G28" s="11"/>
      <c r="M28" s="4"/>
    </row>
    <row r="29" spans="1:14" ht="24.95" customHeight="1">
      <c r="B29" s="13"/>
      <c r="C29" s="14" t="s">
        <v>6</v>
      </c>
      <c r="D29" s="13"/>
      <c r="E29" s="13" t="s">
        <v>20</v>
      </c>
      <c r="F29" s="13"/>
      <c r="G29" s="11"/>
      <c r="M29" s="4"/>
    </row>
    <row r="30" spans="1:14" ht="15.75" customHeight="1">
      <c r="A30" s="27" t="s">
        <v>12</v>
      </c>
      <c r="B30" s="27"/>
      <c r="C30" s="27"/>
      <c r="D30" s="27"/>
      <c r="E30" s="27"/>
      <c r="F30" s="27"/>
      <c r="G30" s="12"/>
    </row>
  </sheetData>
  <mergeCells count="24">
    <mergeCell ref="M11:M13"/>
    <mergeCell ref="A4:B4"/>
    <mergeCell ref="B11:D13"/>
    <mergeCell ref="A11:A13"/>
    <mergeCell ref="A22:G22"/>
    <mergeCell ref="K12:K13"/>
    <mergeCell ref="H11:H13"/>
    <mergeCell ref="I11:K11"/>
    <mergeCell ref="I12:I13"/>
    <mergeCell ref="J12:J13"/>
    <mergeCell ref="L11:L13"/>
    <mergeCell ref="A1:M2"/>
    <mergeCell ref="D4:M4"/>
    <mergeCell ref="D6:M6"/>
    <mergeCell ref="F8:M8"/>
    <mergeCell ref="A9:M9"/>
    <mergeCell ref="A6:B6"/>
    <mergeCell ref="A8:B8"/>
    <mergeCell ref="A27:F27"/>
    <mergeCell ref="A30:F30"/>
    <mergeCell ref="A24:G24"/>
    <mergeCell ref="E11:E13"/>
    <mergeCell ref="F11:F13"/>
    <mergeCell ref="G11:G13"/>
  </mergeCells>
  <pageMargins left="0.7" right="0.7" top="0.75" bottom="0.75" header="0.3" footer="0.3"/>
  <pageSetup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kftanya21@outlook.com</cp:lastModifiedBy>
  <cp:lastPrinted>2025-10-27T16:35:02Z</cp:lastPrinted>
  <dcterms:created xsi:type="dcterms:W3CDTF">2025-08-27T13:07:43Z</dcterms:created>
  <dcterms:modified xsi:type="dcterms:W3CDTF">2026-08-26T14:53:03Z</dcterms:modified>
</cp:coreProperties>
</file>