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  <sheet name="Лист3" sheetId="2" state="visible" r:id="rId2"/>
  </sheets>
  <calcPr/>
</workbook>
</file>

<file path=xl/sharedStrings.xml><?xml version="1.0" encoding="utf-8"?>
<sst xmlns="http://schemas.openxmlformats.org/spreadsheetml/2006/main" count="28" uniqueCount="28">
  <si>
    <t xml:space="preserve">                                                                                                                                                                                                      
"УТВЕРЖДАЮ"
 Начальник управления
                  Ленинградской области  по 
                  государственному техническому
                  надзору и контролю
_______________ А.А. Праздничный
</t>
  </si>
  <si>
    <t xml:space="preserve"> Обоснование начальной (максимальной) цены контракта на поставку картриджей </t>
  </si>
  <si>
    <t xml:space="preserve">Определение НМЦК осуществлено в соответствии с требованиями статьи 22 Закона 44-ФЗ и Методическими рекомендациями 
по применению методов определения начальной (максимальной) цены контракта,  заключаемого с единственным поставщиком (подрядчиком, исполнителем), утвержденными приказом Минэкономразвития России от 02.10.2013 № 567, посредством применения приоритетного метода – метода сопоставимых рыночных цен (анализа рынка).
</t>
  </si>
  <si>
    <t xml:space="preserve">Расчет стоимости</t>
  </si>
  <si>
    <t xml:space="preserve">Объект закупки</t>
  </si>
  <si>
    <t xml:space="preserve">Ед. изм</t>
  </si>
  <si>
    <t>Кол-во</t>
  </si>
  <si>
    <t xml:space="preserve">Источник информации о цене</t>
  </si>
  <si>
    <t xml:space="preserve">Однородность совокупности значений</t>
  </si>
  <si>
    <t xml:space="preserve">Начальная цена единицы товара</t>
  </si>
  <si>
    <t xml:space="preserve">Коммерческое предложение             № ВХ-01-22-282/2026                        от 03.09.2026</t>
  </si>
  <si>
    <t xml:space="preserve">Коммерческое предложение             № ВХ-01-22-288/2026                        от 03.09.2026</t>
  </si>
  <si>
    <t xml:space="preserve">Коммерческое предложение             № ВХ-01-22-283/2026                        от 03.09.2026</t>
  </si>
  <si>
    <t xml:space="preserve">Средняя арифметическая цена</t>
  </si>
  <si>
    <t xml:space="preserve">Коэффициент вариации цен V (%)                        </t>
  </si>
  <si>
    <t xml:space="preserve">Среднее квадратичное отклонение</t>
  </si>
  <si>
    <t xml:space="preserve">Картридж CF283A</t>
  </si>
  <si>
    <t>шт</t>
  </si>
  <si>
    <t xml:space="preserve">Картридж   CE285A</t>
  </si>
  <si>
    <t xml:space="preserve">Картридж  CB436A</t>
  </si>
  <si>
    <t xml:space="preserve">Картридж С-ТN-2375</t>
  </si>
  <si>
    <t xml:space="preserve">Картридж Q2612A</t>
  </si>
  <si>
    <t xml:space="preserve">Картридж S015307 </t>
  </si>
  <si>
    <t xml:space="preserve">Картридж 106R02773</t>
  </si>
  <si>
    <t>ИТОГО:</t>
  </si>
  <si>
    <t>*</t>
  </si>
  <si>
    <t xml:space="preserve">
Начальная (максимальная) цена контракта определена по минимальному значению выше указанных данных в пределах выделенных лимитов и составляет 15 800,00 руб.</t>
  </si>
  <si>
    <t xml:space="preserve">Заведующий сектором хозяйственного                                                                                                                                                      
обеспечения отдела БУ и ХО                                                                                                                                                                                                 Н.С. Никитина       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</si>
</sst>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#,##0.00\ _₽"/>
  </numFmts>
  <fonts count="8">
    <font>
      <sz val="11.000000"/>
      <color theme="1"/>
      <name val="Calibri"/>
      <scheme val="minor"/>
    </font>
    <font>
      <sz val="8.000000"/>
      <name val="Arial"/>
    </font>
    <font>
      <sz val="11.000000"/>
      <color theme="1"/>
      <name val="Times New Roman"/>
    </font>
    <font>
      <sz val="11.000000"/>
      <name val="Times New Roman"/>
    </font>
    <font>
      <b/>
      <sz val="11.000000"/>
      <name val="Times New Roman"/>
    </font>
    <font>
      <b/>
      <sz val="11.000000"/>
      <color theme="1"/>
      <name val="Times New Roman"/>
    </font>
    <font>
      <sz val="11.000000"/>
      <color indexed="2"/>
      <name val="Calibri"/>
      <scheme val="minor"/>
    </font>
    <font>
      <sz val="12.000000"/>
      <color theme="1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25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  <border>
      <left style="medium">
        <color theme="1"/>
      </left>
      <right style="none"/>
      <top style="medium">
        <color theme="1"/>
      </top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 style="none"/>
    </border>
    <border>
      <left style="thin">
        <color theme="1"/>
      </left>
      <right style="none"/>
      <top style="medium">
        <color theme="1"/>
      </top>
      <bottom style="thin">
        <color theme="1"/>
      </bottom>
      <diagonal style="none"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 style="none"/>
    </border>
    <border>
      <left style="medium">
        <color theme="1"/>
      </left>
      <right style="none"/>
      <top style="thin">
        <color auto="1"/>
      </top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theme="1"/>
      </left>
      <right style="none"/>
      <top style="thin">
        <color theme="1"/>
      </top>
      <bottom style="thin">
        <color theme="1"/>
      </bottom>
      <diagonal style="none"/>
    </border>
    <border>
      <left style="medium">
        <color theme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  <border>
      <left style="none"/>
      <right style="none"/>
      <top style="none"/>
      <bottom style="thin">
        <color theme="1"/>
      </bottom>
      <diagonal style="none"/>
    </border>
    <border>
      <left style="none"/>
      <right style="thin">
        <color auto="1"/>
      </right>
      <top style="none"/>
      <bottom style="thin">
        <color auto="1"/>
      </bottom>
      <diagonal style="none"/>
    </border>
    <border>
      <left style="none"/>
      <right style="thin">
        <color theme="1"/>
      </right>
      <top style="none"/>
      <bottom style="none"/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medium">
        <color theme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medium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medium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</borders>
  <cellStyleXfs count="3">
    <xf fontId="0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</cellStyleXfs>
  <cellXfs count="66">
    <xf fontId="0" fillId="0" borderId="0" numFmtId="0" xfId="0"/>
    <xf fontId="2" fillId="0" borderId="0" numFmtId="0" xfId="0" applyFont="1" applyAlignment="1">
      <alignment horizontal="center" vertical="top"/>
    </xf>
    <xf fontId="3" fillId="0" borderId="0" numFmtId="0" xfId="0" applyFont="1" applyAlignment="1">
      <alignment horizontal="center"/>
    </xf>
    <xf fontId="2" fillId="0" borderId="0" numFmtId="0" xfId="0" applyFont="1" applyAlignment="1">
      <alignment horizontal="center"/>
    </xf>
    <xf fontId="2" fillId="0" borderId="0" numFmtId="0" xfId="0" applyFont="1"/>
    <xf fontId="0" fillId="0" borderId="0" numFmtId="0" xfId="0"/>
    <xf fontId="2" fillId="0" borderId="1" numFmtId="0" xfId="0" applyFont="1" applyBorder="1" applyAlignment="1">
      <alignment horizontal="right" vertical="top" wrapText="1"/>
    </xf>
    <xf fontId="4" fillId="0" borderId="2" numFmtId="49" xfId="0" applyNumberFormat="1" applyFont="1" applyBorder="1" applyAlignment="1">
      <alignment horizontal="center" vertical="top" wrapText="1"/>
    </xf>
    <xf fontId="4" fillId="0" borderId="2" numFmtId="0" xfId="0" applyFont="1" applyBorder="1" applyAlignment="1">
      <alignment horizontal="center" vertical="top" wrapText="1"/>
    </xf>
    <xf fontId="5" fillId="0" borderId="2" numFmtId="0" xfId="0" applyFont="1" applyBorder="1"/>
    <xf fontId="3" fillId="0" borderId="2" numFmtId="49" xfId="0" applyNumberFormat="1" applyFont="1" applyBorder="1" applyAlignment="1">
      <alignment horizontal="center" vertical="top" wrapText="1"/>
    </xf>
    <xf fontId="2" fillId="0" borderId="2" numFmtId="0" xfId="0" applyFont="1" applyBorder="1" applyAlignment="1">
      <alignment wrapText="1"/>
    </xf>
    <xf fontId="3" fillId="0" borderId="2" numFmtId="0" xfId="0" applyFont="1" applyBorder="1" applyAlignment="1">
      <alignment horizontal="center" vertical="top" wrapText="1"/>
    </xf>
    <xf fontId="2" fillId="0" borderId="2" numFmtId="0" xfId="0" applyFont="1" applyBorder="1"/>
    <xf fontId="3" fillId="0" borderId="2" numFmtId="49" xfId="0" applyNumberFormat="1" applyFont="1" applyBorder="1" applyAlignment="1">
      <alignment horizontal="center" vertical="center" wrapText="1"/>
    </xf>
    <xf fontId="3" fillId="0" borderId="2" numFmtId="0" xfId="0" applyFont="1" applyBorder="1" applyAlignment="1">
      <alignment horizontal="center" vertical="center" wrapText="1"/>
    </xf>
    <xf fontId="2" fillId="0" borderId="2" numFmtId="0" xfId="0" applyFont="1" applyBorder="1" applyAlignment="1">
      <alignment horizontal="center" vertical="center" wrapText="1"/>
    </xf>
    <xf fontId="2" fillId="0" borderId="3" numFmtId="0" xfId="0" applyFont="1" applyBorder="1" applyAlignment="1">
      <alignment horizontal="center" vertical="center" wrapText="1"/>
    </xf>
    <xf fontId="3" fillId="0" borderId="3" numFmtId="49" xfId="0" applyNumberFormat="1" applyFont="1" applyBorder="1" applyAlignment="1">
      <alignment horizontal="center" vertical="center" wrapText="1"/>
    </xf>
    <xf fontId="3" fillId="0" borderId="3" numFmtId="0" xfId="0" applyFont="1" applyBorder="1" applyAlignment="1">
      <alignment horizontal="center" vertical="center" wrapText="1"/>
    </xf>
    <xf fontId="2" fillId="0" borderId="4" numFmtId="0" xfId="0" applyFont="1" applyBorder="1" applyAlignment="1">
      <alignment horizontal="center" vertical="center"/>
    </xf>
    <xf fontId="6" fillId="0" borderId="0" numFmtId="0" xfId="0" applyFont="1"/>
    <xf fontId="3" fillId="0" borderId="5" numFmtId="0" xfId="0" applyFont="1" applyBorder="1" applyAlignment="1">
      <alignment horizontal="left" vertical="top" wrapText="1"/>
    </xf>
    <xf fontId="3" fillId="0" borderId="6" numFmtId="0" xfId="0" applyFont="1" applyBorder="1" applyAlignment="1">
      <alignment horizontal="center" vertical="top" wrapText="1"/>
    </xf>
    <xf fontId="3" fillId="0" borderId="6" numFmtId="4" xfId="0" applyNumberFormat="1" applyFont="1" applyBorder="1" applyAlignment="1">
      <alignment horizontal="center"/>
    </xf>
    <xf fontId="3" fillId="0" borderId="6" numFmtId="4" xfId="0" applyNumberFormat="1" applyFont="1" applyBorder="1" applyAlignment="1">
      <alignment horizontal="center" wrapText="1"/>
    </xf>
    <xf fontId="3" fillId="0" borderId="6" numFmtId="10" xfId="0" applyNumberFormat="1" applyFont="1" applyBorder="1" applyAlignment="1">
      <alignment horizontal="center"/>
    </xf>
    <xf fontId="3" fillId="0" borderId="7" numFmtId="2" xfId="0" applyNumberFormat="1" applyFont="1" applyBorder="1" applyAlignment="1">
      <alignment horizontal="center"/>
    </xf>
    <xf fontId="3" fillId="0" borderId="8" numFmtId="160" xfId="0" applyNumberFormat="1" applyFont="1" applyBorder="1" applyAlignment="1">
      <alignment horizontal="center"/>
    </xf>
    <xf fontId="3" fillId="0" borderId="9" numFmtId="0" xfId="0" applyFont="1" applyBorder="1" applyAlignment="1">
      <alignment horizontal="left" vertical="top" wrapText="1"/>
    </xf>
    <xf fontId="3" fillId="0" borderId="10" numFmtId="0" xfId="0" applyFont="1" applyBorder="1" applyAlignment="1">
      <alignment horizontal="center" vertical="top" wrapText="1"/>
    </xf>
    <xf fontId="3" fillId="0" borderId="10" numFmtId="4" xfId="0" applyNumberFormat="1" applyFont="1" applyBorder="1" applyAlignment="1">
      <alignment horizontal="center"/>
    </xf>
    <xf fontId="3" fillId="0" borderId="10" numFmtId="4" xfId="0" applyNumberFormat="1" applyFont="1" applyBorder="1" applyAlignment="1">
      <alignment horizontal="center" wrapText="1"/>
    </xf>
    <xf fontId="3" fillId="0" borderId="10" numFmtId="10" xfId="0" applyNumberFormat="1" applyFont="1" applyBorder="1" applyAlignment="1">
      <alignment horizontal="center"/>
    </xf>
    <xf fontId="3" fillId="0" borderId="11" numFmtId="2" xfId="0" applyNumberFormat="1" applyFont="1" applyBorder="1" applyAlignment="1">
      <alignment horizontal="center"/>
    </xf>
    <xf fontId="3" fillId="0" borderId="12" numFmtId="0" xfId="0" applyFont="1" applyBorder="1" applyAlignment="1">
      <alignment horizontal="left" vertical="top" wrapText="1"/>
    </xf>
    <xf fontId="3" fillId="0" borderId="13" numFmtId="0" xfId="0" applyFont="1" applyBorder="1" applyAlignment="1">
      <alignment horizontal="center" vertical="top" wrapText="1"/>
    </xf>
    <xf fontId="3" fillId="0" borderId="13" numFmtId="4" xfId="0" applyNumberFormat="1" applyFont="1" applyBorder="1" applyAlignment="1">
      <alignment horizontal="center"/>
    </xf>
    <xf fontId="3" fillId="0" borderId="13" numFmtId="4" xfId="0" applyNumberFormat="1" applyFont="1" applyBorder="1" applyAlignment="1">
      <alignment horizontal="center" wrapText="1"/>
    </xf>
    <xf fontId="3" fillId="0" borderId="13" numFmtId="10" xfId="0" applyNumberFormat="1" applyFont="1" applyBorder="1" applyAlignment="1">
      <alignment horizontal="center"/>
    </xf>
    <xf fontId="3" fillId="0" borderId="14" numFmtId="2" xfId="0" applyNumberFormat="1" applyFont="1" applyBorder="1" applyAlignment="1">
      <alignment horizontal="center"/>
    </xf>
    <xf fontId="3" fillId="0" borderId="4" numFmtId="4" xfId="0" applyNumberFormat="1" applyFont="1" applyBorder="1" applyAlignment="1">
      <alignment horizontal="center" wrapText="1"/>
    </xf>
    <xf fontId="3" fillId="0" borderId="15" numFmtId="4" xfId="0" applyNumberFormat="1" applyFont="1" applyBorder="1" applyAlignment="1">
      <alignment horizontal="center"/>
    </xf>
    <xf fontId="3" fillId="0" borderId="14" numFmtId="4" xfId="0" applyNumberFormat="1" applyFont="1" applyBorder="1" applyAlignment="1">
      <alignment horizontal="center"/>
    </xf>
    <xf fontId="3" fillId="0" borderId="16" numFmtId="4" xfId="0" applyNumberFormat="1" applyFont="1" applyBorder="1" applyAlignment="1">
      <alignment horizontal="center"/>
    </xf>
    <xf fontId="3" fillId="0" borderId="0" numFmtId="0" xfId="0" applyFont="1"/>
    <xf fontId="3" fillId="0" borderId="2" numFmtId="4" xfId="0" applyNumberFormat="1" applyFont="1" applyBorder="1" applyAlignment="1">
      <alignment horizontal="center" wrapText="1"/>
    </xf>
    <xf fontId="3" fillId="0" borderId="17" numFmtId="4" xfId="0" applyNumberFormat="1" applyFont="1" applyBorder="1" applyAlignment="1">
      <alignment horizontal="center" wrapText="1"/>
    </xf>
    <xf fontId="3" fillId="0" borderId="18" numFmtId="4" xfId="0" applyNumberFormat="1" applyFont="1" applyBorder="1" applyAlignment="1">
      <alignment horizontal="center"/>
    </xf>
    <xf fontId="3" fillId="0" borderId="2" numFmtId="10" xfId="0" applyNumberFormat="1" applyFont="1" applyBorder="1" applyAlignment="1">
      <alignment horizontal="center"/>
    </xf>
    <xf fontId="3" fillId="0" borderId="19" numFmtId="2" xfId="0" applyNumberFormat="1" applyFont="1" applyBorder="1" applyAlignment="1">
      <alignment horizontal="center"/>
    </xf>
    <xf fontId="7" fillId="0" borderId="20" numFmtId="0" xfId="0" applyFont="1" applyBorder="1"/>
    <xf fontId="2" fillId="0" borderId="21" numFmtId="0" xfId="0" applyFont="1" applyBorder="1" applyAlignment="1">
      <alignment horizontal="center" vertical="top" wrapText="1"/>
    </xf>
    <xf fontId="3" fillId="0" borderId="21" numFmtId="4" xfId="0" applyNumberFormat="1" applyFont="1" applyBorder="1" applyAlignment="1">
      <alignment horizontal="center" wrapText="1"/>
    </xf>
    <xf fontId="2" fillId="0" borderId="22" numFmtId="4" xfId="0" applyNumberFormat="1" applyFont="1" applyBorder="1" applyAlignment="1">
      <alignment horizontal="center"/>
    </xf>
    <xf fontId="3" fillId="0" borderId="21" numFmtId="4" xfId="0" applyNumberFormat="1" applyFont="1" applyBorder="1" applyAlignment="1">
      <alignment horizontal="center"/>
    </xf>
    <xf fontId="2" fillId="0" borderId="21" numFmtId="10" xfId="0" applyNumberFormat="1" applyFont="1" applyBorder="1" applyAlignment="1">
      <alignment horizontal="center"/>
    </xf>
    <xf fontId="2" fillId="0" borderId="23" numFmtId="2" xfId="0" applyNumberFormat="1" applyFont="1" applyBorder="1" applyAlignment="1">
      <alignment horizontal="center"/>
    </xf>
    <xf fontId="5" fillId="0" borderId="8" numFmtId="160" xfId="0" applyNumberFormat="1" applyFont="1" applyBorder="1" applyAlignment="1">
      <alignment horizontal="center" vertical="center"/>
    </xf>
    <xf fontId="2" fillId="2" borderId="14" numFmtId="0" xfId="0" applyFont="1" applyFill="1" applyBorder="1" applyAlignment="1">
      <alignment horizontal="left" vertical="top" wrapText="1"/>
    </xf>
    <xf fontId="2" fillId="2" borderId="1" numFmtId="0" xfId="0" applyFont="1" applyFill="1" applyBorder="1" applyAlignment="1">
      <alignment horizontal="left" vertical="top" wrapText="1"/>
    </xf>
    <xf fontId="2" fillId="2" borderId="16" numFmtId="0" xfId="0" applyFont="1" applyFill="1" applyBorder="1" applyAlignment="1">
      <alignment horizontal="left" vertical="top" wrapText="1"/>
    </xf>
    <xf fontId="2" fillId="0" borderId="19" numFmtId="0" xfId="0" applyFont="1" applyBorder="1" applyAlignment="1">
      <alignment horizontal="left" vertical="top" wrapText="1"/>
    </xf>
    <xf fontId="2" fillId="0" borderId="24" numFmtId="0" xfId="0" applyFont="1" applyBorder="1" applyAlignment="1">
      <alignment horizontal="left" vertical="top"/>
    </xf>
    <xf fontId="2" fillId="0" borderId="18" numFmtId="0" xfId="0" applyFont="1" applyBorder="1" applyAlignment="1">
      <alignment horizontal="left" vertical="top"/>
    </xf>
    <xf fontId="2" fillId="0" borderId="0" numFmtId="0" xfId="0" applyFont="1" applyAlignment="1">
      <alignment horizontal="left" vertical="top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5" Type="http://schemas.openxmlformats.org/officeDocument/2006/relationships/styles" Target="styles.xml"/><Relationship  Id="rId4" Type="http://schemas.openxmlformats.org/officeDocument/2006/relationships/sharedStrings" Target="sharedStrings.xml"/><Relationship  Id="rId3" Type="http://schemas.openxmlformats.org/officeDocument/2006/relationships/theme" Target="theme/theme1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showRuler="1" zoomScale="100" workbookViewId="0">
      <selection activeCell="A11" activeCellId="0" sqref="A11:J11"/>
    </sheetView>
  </sheetViews>
  <sheetFormatPr defaultRowHeight="14.25"/>
  <cols>
    <col customWidth="1" min="1" max="1" style="1" width="34.140625"/>
    <col customWidth="1" min="2" max="2" style="1" width="7.5703125"/>
    <col customWidth="1" min="3" max="3" style="1" width="6.85546875"/>
    <col customWidth="1" min="4" max="4" style="2" width="16.28515625"/>
    <col customWidth="1" min="5" max="5" style="2" width="15"/>
    <col customWidth="1" min="6" max="6" style="3" width="17.28515625"/>
    <col customWidth="1" min="7" max="7" style="3" width="16.140625"/>
    <col customWidth="1" min="8" max="8" style="3" width="13.7109375"/>
    <col customWidth="1" min="9" max="9" style="3" width="12.42578125"/>
    <col customWidth="1" min="10" max="10" style="4" width="13.7109375"/>
  </cols>
  <sheetData>
    <row r="1" s="5" customFormat="1" ht="143.25" customHeight="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ht="19.149999999999999" customHeight="1">
      <c r="A2" s="7" t="s">
        <v>1</v>
      </c>
      <c r="B2" s="7"/>
      <c r="C2" s="7"/>
      <c r="D2" s="8"/>
      <c r="E2" s="8"/>
      <c r="F2" s="8"/>
      <c r="G2" s="8"/>
      <c r="H2" s="8"/>
      <c r="I2" s="8"/>
      <c r="J2" s="9"/>
    </row>
    <row r="3" s="5" customFormat="1" ht="57" customHeight="1">
      <c r="A3" s="10" t="s">
        <v>2</v>
      </c>
      <c r="B3" s="11"/>
      <c r="C3" s="11"/>
      <c r="D3" s="11"/>
      <c r="E3" s="11"/>
      <c r="F3" s="11"/>
      <c r="G3" s="11"/>
      <c r="H3" s="11"/>
      <c r="I3" s="11"/>
      <c r="J3" s="11"/>
    </row>
    <row r="4">
      <c r="A4" s="10" t="s">
        <v>3</v>
      </c>
      <c r="B4" s="10"/>
      <c r="C4" s="10"/>
      <c r="D4" s="12"/>
      <c r="E4" s="12"/>
      <c r="F4" s="12"/>
      <c r="G4" s="12"/>
      <c r="H4" s="12"/>
      <c r="I4" s="12"/>
      <c r="J4" s="13"/>
    </row>
    <row r="5" s="5" customFormat="1">
      <c r="A5" s="14" t="s">
        <v>4</v>
      </c>
      <c r="B5" s="14" t="s">
        <v>5</v>
      </c>
      <c r="C5" s="14" t="s">
        <v>6</v>
      </c>
      <c r="D5" s="15" t="s">
        <v>7</v>
      </c>
      <c r="E5" s="16"/>
      <c r="F5" s="16"/>
      <c r="G5" s="15" t="s">
        <v>8</v>
      </c>
      <c r="H5" s="16"/>
      <c r="I5" s="16"/>
      <c r="J5" s="17" t="s">
        <v>9</v>
      </c>
    </row>
    <row r="6" ht="71.25">
      <c r="A6" s="17"/>
      <c r="B6" s="17"/>
      <c r="C6" s="17"/>
      <c r="D6" s="18" t="s">
        <v>10</v>
      </c>
      <c r="E6" s="18" t="s">
        <v>11</v>
      </c>
      <c r="F6" s="18" t="s">
        <v>12</v>
      </c>
      <c r="G6" s="18" t="s">
        <v>13</v>
      </c>
      <c r="H6" s="18" t="s">
        <v>14</v>
      </c>
      <c r="I6" s="19" t="s">
        <v>15</v>
      </c>
      <c r="J6" s="20"/>
    </row>
    <row r="7" s="21" customFormat="1" ht="15.75">
      <c r="A7" s="22" t="s">
        <v>16</v>
      </c>
      <c r="B7" s="23" t="s">
        <v>17</v>
      </c>
      <c r="C7" s="23">
        <v>12</v>
      </c>
      <c r="D7" s="24">
        <v>517</v>
      </c>
      <c r="E7" s="25">
        <v>550</v>
      </c>
      <c r="F7" s="24">
        <v>538</v>
      </c>
      <c r="G7" s="24">
        <f t="shared" ref="G7:G13" si="0">AVERAGE(AVERAGE(D7:F7))</f>
        <v>535</v>
      </c>
      <c r="H7" s="26">
        <f t="shared" ref="H7:H13" si="1">STDEV(D7:F7)/AVERAGE(D7:F7)</f>
        <v>0.03122110857661695</v>
      </c>
      <c r="I7" s="27">
        <f t="shared" ref="I7:I13" si="2">STDEV(D7:F7)</f>
        <v>16.703293088490067</v>
      </c>
      <c r="J7" s="28">
        <f t="shared" ref="J7:J8" si="3">C7*G7</f>
        <v>6420</v>
      </c>
    </row>
    <row r="8" s="21" customFormat="1" ht="15.75">
      <c r="A8" s="29" t="s">
        <v>18</v>
      </c>
      <c r="B8" s="30" t="s">
        <v>17</v>
      </c>
      <c r="C8" s="30">
        <v>4</v>
      </c>
      <c r="D8" s="31">
        <v>598</v>
      </c>
      <c r="E8" s="32">
        <v>550</v>
      </c>
      <c r="F8" s="31">
        <v>611</v>
      </c>
      <c r="G8" s="31">
        <f t="shared" si="0"/>
        <v>586.33333333333337</v>
      </c>
      <c r="H8" s="33">
        <f t="shared" si="1"/>
        <v>0.054798086122118991</v>
      </c>
      <c r="I8" s="34">
        <f t="shared" si="2"/>
        <v>32.129944496269104</v>
      </c>
      <c r="J8" s="28">
        <f t="shared" si="3"/>
        <v>2345.3333333333335</v>
      </c>
    </row>
    <row r="9" s="21" customFormat="1" ht="15.75">
      <c r="A9" s="35" t="s">
        <v>19</v>
      </c>
      <c r="B9" s="36" t="s">
        <v>17</v>
      </c>
      <c r="C9" s="36">
        <v>4</v>
      </c>
      <c r="D9" s="37">
        <v>517</v>
      </c>
      <c r="E9" s="38">
        <v>550</v>
      </c>
      <c r="F9" s="37">
        <v>537</v>
      </c>
      <c r="G9" s="37">
        <f t="shared" si="0"/>
        <v>534.66666666666663</v>
      </c>
      <c r="H9" s="39">
        <f t="shared" si="1"/>
        <v>0.031090916807460553</v>
      </c>
      <c r="I9" s="40">
        <f t="shared" si="2"/>
        <v>16.623276853055575</v>
      </c>
      <c r="J9" s="28">
        <v>2138.6799999999998</v>
      </c>
    </row>
    <row r="10" s="21" customFormat="1" ht="15.75">
      <c r="A10" s="35" t="s">
        <v>20</v>
      </c>
      <c r="B10" s="36" t="s">
        <v>17</v>
      </c>
      <c r="C10" s="36">
        <v>6</v>
      </c>
      <c r="D10" s="37">
        <v>484</v>
      </c>
      <c r="E10" s="38">
        <v>450</v>
      </c>
      <c r="F10" s="37">
        <v>499</v>
      </c>
      <c r="G10" s="37">
        <f t="shared" ref="G10:G12" si="4">AVERAGE(AVERAGE(D10:F10))</f>
        <v>477.66666666666669</v>
      </c>
      <c r="H10" s="39">
        <f t="shared" ref="H10:H12" si="5">STDEV(D10:F10)/AVERAGE(D10:F10)</f>
        <v>0.052560586343755884</v>
      </c>
      <c r="I10" s="40">
        <f t="shared" ref="I10:I12" si="6">STDEV(D10:F10)</f>
        <v>25.106440076867393</v>
      </c>
      <c r="J10" s="28">
        <v>2866.02</v>
      </c>
    </row>
    <row r="11" s="21" customFormat="1" ht="15.75">
      <c r="A11" s="35" t="s">
        <v>21</v>
      </c>
      <c r="B11" s="36" t="s">
        <v>17</v>
      </c>
      <c r="C11" s="36">
        <v>2</v>
      </c>
      <c r="D11" s="37">
        <v>528</v>
      </c>
      <c r="E11" s="41">
        <v>550</v>
      </c>
      <c r="F11" s="42">
        <v>545</v>
      </c>
      <c r="G11" s="37">
        <v>540.99000000000001</v>
      </c>
      <c r="H11" s="39">
        <f t="shared" si="5"/>
        <v>0.021317121247080954</v>
      </c>
      <c r="I11" s="40">
        <f t="shared" si="6"/>
        <v>11.532562594670797</v>
      </c>
      <c r="J11" s="28">
        <f t="shared" ref="J11:J13" si="7">C11*G11</f>
        <v>1081.98</v>
      </c>
    </row>
    <row r="12" s="21" customFormat="1" ht="15.75">
      <c r="A12" s="35" t="s">
        <v>22</v>
      </c>
      <c r="B12" s="36" t="s">
        <v>17</v>
      </c>
      <c r="C12" s="36">
        <v>4</v>
      </c>
      <c r="D12" s="43">
        <v>341</v>
      </c>
      <c r="E12" s="32">
        <v>250</v>
      </c>
      <c r="F12" s="31">
        <v>364</v>
      </c>
      <c r="G12" s="44">
        <f t="shared" si="4"/>
        <v>318.33333333333331</v>
      </c>
      <c r="H12" s="39">
        <f t="shared" si="5"/>
        <v>0.18937832098960702</v>
      </c>
      <c r="I12" s="40">
        <f t="shared" si="6"/>
        <v>60.285432181691569</v>
      </c>
      <c r="J12" s="28">
        <v>1273.3199999999999</v>
      </c>
    </row>
    <row r="13" s="21" customFormat="1">
      <c r="A13" s="45" t="s">
        <v>23</v>
      </c>
      <c r="B13" s="12" t="s">
        <v>17</v>
      </c>
      <c r="C13" s="12">
        <v>3</v>
      </c>
      <c r="D13" s="46">
        <v>615</v>
      </c>
      <c r="E13" s="47">
        <v>750</v>
      </c>
      <c r="F13" s="31">
        <v>645</v>
      </c>
      <c r="G13" s="48">
        <f t="shared" si="0"/>
        <v>670</v>
      </c>
      <c r="H13" s="49">
        <f t="shared" si="1"/>
        <v>0.10580184237878974</v>
      </c>
      <c r="I13" s="50">
        <f t="shared" si="2"/>
        <v>70.887234393789129</v>
      </c>
      <c r="J13" s="28">
        <f t="shared" si="7"/>
        <v>2010</v>
      </c>
    </row>
    <row r="14" s="21" customFormat="1" ht="15">
      <c r="A14" s="51" t="s">
        <v>24</v>
      </c>
      <c r="B14" s="52" t="s">
        <v>25</v>
      </c>
      <c r="C14" s="52" t="s">
        <v>25</v>
      </c>
      <c r="D14" s="53" t="s">
        <v>25</v>
      </c>
      <c r="E14" s="53"/>
      <c r="F14" s="54"/>
      <c r="G14" s="55" t="s">
        <v>25</v>
      </c>
      <c r="H14" s="56" t="s">
        <v>25</v>
      </c>
      <c r="I14" s="57" t="s">
        <v>25</v>
      </c>
      <c r="J14" s="58">
        <v>18135.32</v>
      </c>
    </row>
    <row r="15" s="21" customFormat="1">
      <c r="A15" s="59" t="s">
        <v>26</v>
      </c>
      <c r="B15" s="60"/>
      <c r="C15" s="60"/>
      <c r="D15" s="60"/>
      <c r="E15" s="60"/>
      <c r="F15" s="60"/>
      <c r="G15" s="60"/>
      <c r="H15" s="60"/>
      <c r="I15" s="60"/>
      <c r="J15" s="61"/>
    </row>
    <row r="16" s="21" customFormat="1" ht="31.5" customHeight="1">
      <c r="A16" s="62" t="s">
        <v>27</v>
      </c>
      <c r="B16" s="63"/>
      <c r="C16" s="63"/>
      <c r="D16" s="63"/>
      <c r="E16" s="63"/>
      <c r="F16" s="63"/>
      <c r="G16" s="63"/>
      <c r="H16" s="63"/>
      <c r="I16" s="63"/>
      <c r="J16" s="64"/>
    </row>
    <row r="17" s="21" customFormat="1">
      <c r="A17" s="65"/>
      <c r="B17" s="65"/>
      <c r="C17" s="65"/>
      <c r="D17" s="65"/>
      <c r="E17" s="65"/>
      <c r="F17" s="65"/>
      <c r="G17" s="65"/>
      <c r="H17" s="65"/>
      <c r="I17" s="65"/>
      <c r="J17" s="65"/>
    </row>
    <row r="18" s="21" customFormat="1">
      <c r="A18" s="65"/>
      <c r="B18" s="65"/>
      <c r="C18" s="65"/>
      <c r="D18" s="65"/>
      <c r="E18" s="65"/>
      <c r="F18" s="65"/>
      <c r="G18" s="65"/>
      <c r="H18" s="65"/>
      <c r="I18" s="65"/>
      <c r="J18" s="65"/>
    </row>
    <row r="19" s="5" customFormat="1">
      <c r="A19" s="1"/>
      <c r="B19" s="1"/>
      <c r="C19" s="1"/>
      <c r="D19" s="2"/>
      <c r="E19" s="2"/>
      <c r="F19" s="3"/>
      <c r="G19" s="3"/>
      <c r="H19" s="3"/>
      <c r="I19" s="3"/>
      <c r="J19" s="4"/>
    </row>
    <row r="20" ht="43.5" customHeight="1"/>
    <row r="21" ht="38.25" customHeight="1"/>
    <row r="22" ht="10.15" customHeight="1"/>
    <row r="23" ht="14.449999999999999" hidden="1" customHeight="1"/>
  </sheetData>
  <mergeCells count="13">
    <mergeCell ref="A1:J1"/>
    <mergeCell ref="A2:J2"/>
    <mergeCell ref="A3:J3"/>
    <mergeCell ref="A4:J4"/>
    <mergeCell ref="A5:A6"/>
    <mergeCell ref="B5:B6"/>
    <mergeCell ref="C5:C6"/>
    <mergeCell ref="D5:F5"/>
    <mergeCell ref="G5:I5"/>
    <mergeCell ref="J5:J6"/>
    <mergeCell ref="A15:J15"/>
    <mergeCell ref="A16:J16"/>
    <mergeCell ref="A17:J18"/>
  </mergeCells>
  <printOptions headings="0" gridLines="0"/>
  <pageMargins left="0.23622047244094491" right="0.23622047244094491" top="0.74803149606299213" bottom="0.74803149606299213" header="0.31496062992125984" footer="0.31496062992125984"/>
  <pageSetup paperSize="9" scale="90" fitToWidth="1" fitToHeight="0" pageOrder="downThenOver" orientation="landscape" usePrinterDefaults="1" blackAndWhite="0" draft="0" cellComments="none" useFirstPageNumber="0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showRuler="1"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Р7-Офис/2026.1.2.1942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rr_vasipov</cp:lastModifiedBy>
  <cp:revision>14</cp:revision>
  <dcterms:created xsi:type="dcterms:W3CDTF">2017-11-02T14:11:17Z</dcterms:created>
  <dcterms:modified xsi:type="dcterms:W3CDTF">2026-09-08T14:03:09Z</dcterms:modified>
</cp:coreProperties>
</file>