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0" yWindow="60" windowWidth="16380" windowHeight="11055" tabRatio="751" activeTab="7"/>
  </bookViews>
  <sheets>
    <sheet name="АСОШ" sheetId="24" r:id="rId1"/>
    <sheet name="БООШ" sheetId="25" r:id="rId2"/>
    <sheet name="ГООШ" sheetId="26" r:id="rId3"/>
    <sheet name="ИООШ" sheetId="27" r:id="rId4"/>
    <sheet name="КСОШ" sheetId="29" r:id="rId5"/>
    <sheet name="ПСОШ" sheetId="31" r:id="rId6"/>
    <sheet name="ПООШ" sheetId="32" r:id="rId7"/>
    <sheet name="ССОШ" sheetId="30" r:id="rId8"/>
    <sheet name="УСОШ" sheetId="33" r:id="rId9"/>
    <sheet name="ВСОШ1" sheetId="34" r:id="rId10"/>
    <sheet name="ВСОШ5" sheetId="35" r:id="rId11"/>
    <sheet name="ВСОШ6" sheetId="36" r:id="rId12"/>
    <sheet name="ВСОШ7" sheetId="37" r:id="rId13"/>
    <sheet name="ВСОШ8" sheetId="38" r:id="rId14"/>
    <sheet name="ВГГ" sheetId="39" r:id="rId15"/>
    <sheet name="НСОШ1" sheetId="40" r:id="rId16"/>
    <sheet name="ССОШ1" sheetId="42" r:id="rId17"/>
    <sheet name="Лист1" sheetId="3" state="hidden" r:id="rId18"/>
    <sheet name="ССОШ 2" sheetId="41" r:id="rId19"/>
    <sheet name="СООШ" sheetId="43" r:id="rId20"/>
  </sheets>
  <definedNames>
    <definedName name="_xlnm.Print_Area" localSheetId="0">АСОШ!$A$1:$O$15</definedName>
    <definedName name="_xlnm.Print_Area" localSheetId="1">БООШ!$A$1:$O$15</definedName>
    <definedName name="_xlnm.Print_Area" localSheetId="14">ВГГ!$A$1:$O$15</definedName>
    <definedName name="_xlnm.Print_Area" localSheetId="9">ВСОШ1!$A$1:$O$15</definedName>
    <definedName name="_xlnm.Print_Area" localSheetId="10">ВСОШ5!$A$1:$O$15</definedName>
    <definedName name="_xlnm.Print_Area" localSheetId="11">ВСОШ6!$A$1:$O$15</definedName>
    <definedName name="_xlnm.Print_Area" localSheetId="12">ВСОШ7!$A$1:$O$15</definedName>
    <definedName name="_xlnm.Print_Area" localSheetId="13">ВСОШ8!$A$1:$O$15</definedName>
    <definedName name="_xlnm.Print_Area" localSheetId="2">ГООШ!$A$1:$O$15</definedName>
    <definedName name="_xlnm.Print_Area" localSheetId="3">ИООШ!$A$1:$O$15</definedName>
    <definedName name="_xlnm.Print_Area" localSheetId="4">КСОШ!$A$1:$O$15</definedName>
    <definedName name="_xlnm.Print_Area" localSheetId="15">НСОШ1!$A$1:$O$15</definedName>
    <definedName name="_xlnm.Print_Area" localSheetId="6">ПООШ!$A$1:$O$15</definedName>
    <definedName name="_xlnm.Print_Area" localSheetId="5">ПСОШ!$A$1:$O$15</definedName>
    <definedName name="_xlnm.Print_Area" localSheetId="7">ССОШ!$A$1:$O$15</definedName>
    <definedName name="_xlnm.Print_Area" localSheetId="18">'ССОШ 2'!$A$1:$O$15</definedName>
    <definedName name="_xlnm.Print_Area" localSheetId="16">ССОШ1!$A$1:$O$15</definedName>
    <definedName name="_xlnm.Print_Area" localSheetId="8">УСОШ!$A$1:$O$15</definedName>
  </definedNames>
  <calcPr calcId="145621"/>
</workbook>
</file>

<file path=xl/calcChain.xml><?xml version="1.0" encoding="utf-8"?>
<calcChain xmlns="http://schemas.openxmlformats.org/spreadsheetml/2006/main">
  <c r="F6" i="43" l="1"/>
  <c r="E9" i="43" l="1"/>
  <c r="D9" i="43"/>
  <c r="K8" i="43"/>
  <c r="L8" i="43" s="1"/>
  <c r="J8" i="43"/>
  <c r="N8" i="43" s="1"/>
  <c r="F8" i="43"/>
  <c r="J7" i="43"/>
  <c r="K7" i="43" s="1"/>
  <c r="L7" i="43" s="1"/>
  <c r="F7" i="43"/>
  <c r="J6" i="43"/>
  <c r="N6" i="43" s="1"/>
  <c r="F9" i="43"/>
  <c r="M8" i="43" l="1"/>
  <c r="O8" i="43" s="1"/>
  <c r="K6" i="43"/>
  <c r="L6" i="43" s="1"/>
  <c r="M6" i="43"/>
  <c r="O6" i="43"/>
  <c r="N7" i="43"/>
  <c r="N9" i="43" s="1"/>
  <c r="M7" i="43"/>
  <c r="M9" i="43" s="1"/>
  <c r="F6" i="29"/>
  <c r="F7" i="29"/>
  <c r="F8" i="29"/>
  <c r="E9" i="42"/>
  <c r="D9" i="42"/>
  <c r="M8" i="42"/>
  <c r="J8" i="42"/>
  <c r="K8" i="42" s="1"/>
  <c r="L8" i="42" s="1"/>
  <c r="F8" i="42"/>
  <c r="J7" i="42"/>
  <c r="K7" i="42" s="1"/>
  <c r="L7" i="42" s="1"/>
  <c r="F7" i="42"/>
  <c r="J6" i="42"/>
  <c r="N6" i="42" s="1"/>
  <c r="F6" i="42"/>
  <c r="E9" i="41"/>
  <c r="D9" i="41"/>
  <c r="M8" i="41"/>
  <c r="J8" i="41"/>
  <c r="K8" i="41" s="1"/>
  <c r="L8" i="41" s="1"/>
  <c r="F8" i="41"/>
  <c r="J7" i="41"/>
  <c r="K7" i="41" s="1"/>
  <c r="L7" i="41" s="1"/>
  <c r="F7" i="41"/>
  <c r="J6" i="41"/>
  <c r="N6" i="41" s="1"/>
  <c r="F6" i="41"/>
  <c r="F8" i="40"/>
  <c r="F7" i="40"/>
  <c r="F6" i="40"/>
  <c r="F8" i="39"/>
  <c r="F7" i="39"/>
  <c r="F9" i="39" s="1"/>
  <c r="F6" i="39"/>
  <c r="F8" i="38"/>
  <c r="F7" i="38"/>
  <c r="F6" i="38"/>
  <c r="F8" i="37"/>
  <c r="F7" i="37"/>
  <c r="F6" i="37"/>
  <c r="F8" i="35"/>
  <c r="F7" i="35"/>
  <c r="F6" i="35"/>
  <c r="F8" i="34"/>
  <c r="F7" i="34"/>
  <c r="F9" i="34" s="1"/>
  <c r="F6" i="34"/>
  <c r="F8" i="33"/>
  <c r="F7" i="33"/>
  <c r="F6" i="33"/>
  <c r="F6" i="30"/>
  <c r="F8" i="32"/>
  <c r="F7" i="32"/>
  <c r="F6" i="32"/>
  <c r="F9" i="32" s="1"/>
  <c r="F8" i="31"/>
  <c r="F7" i="31"/>
  <c r="F6" i="31"/>
  <c r="F9" i="31" s="1"/>
  <c r="E9" i="40"/>
  <c r="D9" i="40"/>
  <c r="J8" i="40"/>
  <c r="N8" i="40" s="1"/>
  <c r="J7" i="40"/>
  <c r="K7" i="40" s="1"/>
  <c r="L7" i="40" s="1"/>
  <c r="J6" i="40"/>
  <c r="N6" i="40" s="1"/>
  <c r="E9" i="39"/>
  <c r="D9" i="39"/>
  <c r="J8" i="39"/>
  <c r="N8" i="39" s="1"/>
  <c r="K7" i="39"/>
  <c r="L7" i="39" s="1"/>
  <c r="J7" i="39"/>
  <c r="N7" i="39" s="1"/>
  <c r="J6" i="39"/>
  <c r="N6" i="39" s="1"/>
  <c r="F9" i="38"/>
  <c r="E9" i="38"/>
  <c r="D9" i="38"/>
  <c r="J8" i="38"/>
  <c r="M8" i="38" s="1"/>
  <c r="J7" i="38"/>
  <c r="N7" i="38" s="1"/>
  <c r="J6" i="38"/>
  <c r="N6" i="38" s="1"/>
  <c r="E8" i="36"/>
  <c r="E7" i="36"/>
  <c r="E6" i="36"/>
  <c r="E9" i="36" s="1"/>
  <c r="D8" i="36"/>
  <c r="D9" i="36" s="1"/>
  <c r="D7" i="36"/>
  <c r="F7" i="36" s="1"/>
  <c r="D6" i="36"/>
  <c r="F6" i="36" s="1"/>
  <c r="F9" i="37"/>
  <c r="E9" i="37"/>
  <c r="D9" i="37"/>
  <c r="J8" i="37"/>
  <c r="M8" i="37" s="1"/>
  <c r="J7" i="37"/>
  <c r="K7" i="37" s="1"/>
  <c r="L7" i="37" s="1"/>
  <c r="J6" i="37"/>
  <c r="M6" i="37" s="1"/>
  <c r="K8" i="36"/>
  <c r="L8" i="36" s="1"/>
  <c r="J8" i="36"/>
  <c r="N8" i="36" s="1"/>
  <c r="J7" i="36"/>
  <c r="N7" i="36" s="1"/>
  <c r="J6" i="36"/>
  <c r="K6" i="36" s="1"/>
  <c r="L6" i="36" s="1"/>
  <c r="F9" i="35"/>
  <c r="E9" i="35"/>
  <c r="D9" i="35"/>
  <c r="J8" i="35"/>
  <c r="K8" i="35" s="1"/>
  <c r="L8" i="35" s="1"/>
  <c r="M7" i="35"/>
  <c r="J7" i="35"/>
  <c r="N7" i="35" s="1"/>
  <c r="J6" i="35"/>
  <c r="K6" i="35" s="1"/>
  <c r="L6" i="35" s="1"/>
  <c r="E9" i="34"/>
  <c r="D9" i="34"/>
  <c r="J8" i="34"/>
  <c r="N8" i="34" s="1"/>
  <c r="M7" i="34"/>
  <c r="J7" i="34"/>
  <c r="N7" i="34" s="1"/>
  <c r="J6" i="34"/>
  <c r="N6" i="34" s="1"/>
  <c r="F9" i="33"/>
  <c r="E9" i="33"/>
  <c r="D9" i="33"/>
  <c r="J8" i="33"/>
  <c r="N8" i="33" s="1"/>
  <c r="J7" i="33"/>
  <c r="N7" i="33" s="1"/>
  <c r="J6" i="33"/>
  <c r="N6" i="33" s="1"/>
  <c r="E9" i="32"/>
  <c r="D9" i="32"/>
  <c r="K8" i="32"/>
  <c r="L8" i="32" s="1"/>
  <c r="J8" i="32"/>
  <c r="N8" i="32" s="1"/>
  <c r="J7" i="32"/>
  <c r="N7" i="32" s="1"/>
  <c r="J6" i="32"/>
  <c r="N6" i="32" s="1"/>
  <c r="E9" i="31"/>
  <c r="D9" i="31"/>
  <c r="J8" i="31"/>
  <c r="N8" i="31" s="1"/>
  <c r="J7" i="31"/>
  <c r="K7" i="31" s="1"/>
  <c r="L7" i="31" s="1"/>
  <c r="J6" i="31"/>
  <c r="N6" i="31" s="1"/>
  <c r="E9" i="30"/>
  <c r="D9" i="30"/>
  <c r="J6" i="30"/>
  <c r="M6" i="30" s="1"/>
  <c r="E9" i="29"/>
  <c r="D9" i="29"/>
  <c r="J8" i="29"/>
  <c r="M8" i="29" s="1"/>
  <c r="J7" i="29"/>
  <c r="K7" i="29" s="1"/>
  <c r="L7" i="29" s="1"/>
  <c r="J6" i="29"/>
  <c r="K6" i="29" s="1"/>
  <c r="L6" i="29" s="1"/>
  <c r="E9" i="27"/>
  <c r="D9" i="27"/>
  <c r="J8" i="27"/>
  <c r="K8" i="27" s="1"/>
  <c r="L8" i="27" s="1"/>
  <c r="F8" i="27"/>
  <c r="J7" i="27"/>
  <c r="K7" i="27" s="1"/>
  <c r="L7" i="27" s="1"/>
  <c r="F7" i="27"/>
  <c r="J6" i="27"/>
  <c r="N6" i="27" s="1"/>
  <c r="F6" i="27"/>
  <c r="E9" i="26"/>
  <c r="D9" i="26"/>
  <c r="M8" i="26"/>
  <c r="K8" i="26"/>
  <c r="L8" i="26" s="1"/>
  <c r="J8" i="26"/>
  <c r="N8" i="26" s="1"/>
  <c r="F8" i="26"/>
  <c r="J7" i="26"/>
  <c r="K7" i="26" s="1"/>
  <c r="L7" i="26" s="1"/>
  <c r="F7" i="26"/>
  <c r="J6" i="26"/>
  <c r="N6" i="26" s="1"/>
  <c r="F6" i="26"/>
  <c r="F6" i="25"/>
  <c r="F7" i="25"/>
  <c r="F8" i="25"/>
  <c r="E9" i="25"/>
  <c r="D9" i="25"/>
  <c r="J8" i="25"/>
  <c r="N8" i="25" s="1"/>
  <c r="J7" i="25"/>
  <c r="M7" i="25" s="1"/>
  <c r="J6" i="25"/>
  <c r="K6" i="25" s="1"/>
  <c r="L6" i="25" s="1"/>
  <c r="F6" i="24"/>
  <c r="F7" i="24"/>
  <c r="F8" i="24"/>
  <c r="F9" i="30" l="1"/>
  <c r="M8" i="27"/>
  <c r="M6" i="25"/>
  <c r="M8" i="25"/>
  <c r="K6" i="26"/>
  <c r="L6" i="26" s="1"/>
  <c r="K6" i="27"/>
  <c r="L6" i="27" s="1"/>
  <c r="M7" i="27"/>
  <c r="M8" i="31"/>
  <c r="M8" i="34"/>
  <c r="K8" i="37"/>
  <c r="L8" i="37" s="1"/>
  <c r="K7" i="38"/>
  <c r="L7" i="38" s="1"/>
  <c r="M8" i="40"/>
  <c r="K8" i="25"/>
  <c r="L8" i="25" s="1"/>
  <c r="M6" i="26"/>
  <c r="O8" i="26"/>
  <c r="M6" i="27"/>
  <c r="M9" i="27" s="1"/>
  <c r="K7" i="34"/>
  <c r="L7" i="34" s="1"/>
  <c r="K7" i="35"/>
  <c r="L7" i="35" s="1"/>
  <c r="K6" i="37"/>
  <c r="L6" i="37" s="1"/>
  <c r="M7" i="38"/>
  <c r="M7" i="39"/>
  <c r="M7" i="40"/>
  <c r="K6" i="41"/>
  <c r="L6" i="41" s="1"/>
  <c r="M7" i="41"/>
  <c r="K6" i="42"/>
  <c r="L6" i="42" s="1"/>
  <c r="M8" i="39"/>
  <c r="M6" i="40"/>
  <c r="K8" i="40"/>
  <c r="L8" i="40" s="1"/>
  <c r="F8" i="36"/>
  <c r="F9" i="36" s="1"/>
  <c r="M6" i="41"/>
  <c r="M9" i="41" s="1"/>
  <c r="M6" i="42"/>
  <c r="O6" i="42" s="1"/>
  <c r="F9" i="42"/>
  <c r="O7" i="34"/>
  <c r="O9" i="43"/>
  <c r="O7" i="43"/>
  <c r="M7" i="42"/>
  <c r="N8" i="42"/>
  <c r="O8" i="42" s="1"/>
  <c r="N7" i="42"/>
  <c r="N9" i="42" s="1"/>
  <c r="F9" i="41"/>
  <c r="O6" i="41"/>
  <c r="N8" i="41"/>
  <c r="O8" i="41" s="1"/>
  <c r="N7" i="41"/>
  <c r="N9" i="41" s="1"/>
  <c r="O9" i="41" s="1"/>
  <c r="F9" i="40"/>
  <c r="K6" i="40"/>
  <c r="L6" i="40" s="1"/>
  <c r="O8" i="40"/>
  <c r="K6" i="39"/>
  <c r="L6" i="39" s="1"/>
  <c r="M6" i="39"/>
  <c r="K8" i="39"/>
  <c r="L8" i="39" s="1"/>
  <c r="M6" i="38"/>
  <c r="O6" i="38" s="1"/>
  <c r="K6" i="38"/>
  <c r="L6" i="38" s="1"/>
  <c r="K8" i="38"/>
  <c r="L8" i="38" s="1"/>
  <c r="M7" i="37"/>
  <c r="M9" i="37" s="1"/>
  <c r="K7" i="36"/>
  <c r="L7" i="36" s="1"/>
  <c r="M7" i="36"/>
  <c r="M6" i="36"/>
  <c r="M6" i="35"/>
  <c r="M8" i="35"/>
  <c r="K6" i="34"/>
  <c r="L6" i="34" s="1"/>
  <c r="M6" i="34"/>
  <c r="M9" i="34" s="1"/>
  <c r="O8" i="34"/>
  <c r="K8" i="34"/>
  <c r="L8" i="34" s="1"/>
  <c r="M7" i="33"/>
  <c r="K7" i="33"/>
  <c r="L7" i="33" s="1"/>
  <c r="K7" i="32"/>
  <c r="L7" i="32" s="1"/>
  <c r="M8" i="32"/>
  <c r="O8" i="32" s="1"/>
  <c r="K6" i="32"/>
  <c r="L6" i="32" s="1"/>
  <c r="M7" i="32"/>
  <c r="O7" i="32" s="1"/>
  <c r="M6" i="32"/>
  <c r="M9" i="32" s="1"/>
  <c r="M6" i="31"/>
  <c r="K8" i="31"/>
  <c r="L8" i="31" s="1"/>
  <c r="M7" i="31"/>
  <c r="M9" i="31" s="1"/>
  <c r="K6" i="31"/>
  <c r="L6" i="31" s="1"/>
  <c r="M9" i="38"/>
  <c r="M9" i="39"/>
  <c r="O8" i="39"/>
  <c r="O6" i="40"/>
  <c r="M9" i="40"/>
  <c r="N7" i="40"/>
  <c r="N9" i="40" s="1"/>
  <c r="N9" i="39"/>
  <c r="O6" i="39"/>
  <c r="O7" i="39"/>
  <c r="O7" i="38"/>
  <c r="N8" i="38"/>
  <c r="O8" i="38" s="1"/>
  <c r="N6" i="36"/>
  <c r="N9" i="36" s="1"/>
  <c r="M8" i="36"/>
  <c r="O8" i="36" s="1"/>
  <c r="O7" i="35"/>
  <c r="N7" i="37"/>
  <c r="N6" i="37"/>
  <c r="O6" i="37" s="1"/>
  <c r="N8" i="37"/>
  <c r="O8" i="37" s="1"/>
  <c r="O7" i="36"/>
  <c r="N6" i="35"/>
  <c r="N8" i="35"/>
  <c r="N9" i="34"/>
  <c r="O7" i="33"/>
  <c r="M8" i="33"/>
  <c r="K6" i="33"/>
  <c r="L6" i="33" s="1"/>
  <c r="M6" i="33"/>
  <c r="K8" i="33"/>
  <c r="L8" i="33" s="1"/>
  <c r="O8" i="33"/>
  <c r="N9" i="33"/>
  <c r="O6" i="33"/>
  <c r="N9" i="32"/>
  <c r="O8" i="31"/>
  <c r="O6" i="31"/>
  <c r="N7" i="31"/>
  <c r="N9" i="31" s="1"/>
  <c r="N6" i="30"/>
  <c r="O6" i="30" s="1"/>
  <c r="K6" i="30"/>
  <c r="L6" i="30" s="1"/>
  <c r="M6" i="29"/>
  <c r="K8" i="29"/>
  <c r="L8" i="29" s="1"/>
  <c r="F9" i="29"/>
  <c r="M7" i="29"/>
  <c r="N8" i="29"/>
  <c r="O8" i="29" s="1"/>
  <c r="N7" i="29"/>
  <c r="N6" i="29"/>
  <c r="F9" i="27"/>
  <c r="O6" i="27"/>
  <c r="N8" i="27"/>
  <c r="O8" i="27" s="1"/>
  <c r="N7" i="27"/>
  <c r="F9" i="26"/>
  <c r="O6" i="26"/>
  <c r="M7" i="26"/>
  <c r="N7" i="26"/>
  <c r="N9" i="26" s="1"/>
  <c r="F9" i="25"/>
  <c r="O8" i="25"/>
  <c r="N7" i="25"/>
  <c r="O7" i="25" s="1"/>
  <c r="M9" i="25"/>
  <c r="N6" i="25"/>
  <c r="O6" i="25" s="1"/>
  <c r="K7" i="25"/>
  <c r="L7" i="25" s="1"/>
  <c r="M9" i="36" l="1"/>
  <c r="N9" i="27"/>
  <c r="O9" i="27" s="1"/>
  <c r="O6" i="32"/>
  <c r="O7" i="42"/>
  <c r="M9" i="42"/>
  <c r="O9" i="42" s="1"/>
  <c r="O7" i="41"/>
  <c r="O7" i="40"/>
  <c r="O7" i="37"/>
  <c r="O6" i="36"/>
  <c r="M9" i="35"/>
  <c r="O8" i="35"/>
  <c r="O6" i="34"/>
  <c r="O9" i="34"/>
  <c r="M9" i="33"/>
  <c r="O9" i="33" s="1"/>
  <c r="O9" i="39"/>
  <c r="O9" i="40"/>
  <c r="N9" i="38"/>
  <c r="O9" i="38" s="1"/>
  <c r="O9" i="36"/>
  <c r="N9" i="37"/>
  <c r="O9" i="37" s="1"/>
  <c r="N9" i="35"/>
  <c r="O6" i="35"/>
  <c r="O9" i="32"/>
  <c r="O7" i="31"/>
  <c r="O9" i="31"/>
  <c r="N9" i="30"/>
  <c r="M9" i="30"/>
  <c r="O6" i="29"/>
  <c r="O7" i="29"/>
  <c r="M9" i="29"/>
  <c r="N9" i="29"/>
  <c r="O7" i="27"/>
  <c r="O7" i="26"/>
  <c r="M9" i="26"/>
  <c r="O9" i="26" s="1"/>
  <c r="N9" i="25"/>
  <c r="O9" i="25" s="1"/>
  <c r="O9" i="35" l="1"/>
  <c r="O9" i="30"/>
  <c r="O9" i="29"/>
  <c r="E9" i="24" l="1"/>
  <c r="F9" i="24" l="1"/>
  <c r="D9" i="24"/>
  <c r="J6" i="24"/>
  <c r="J7" i="24"/>
  <c r="J8" i="24"/>
  <c r="M8" i="24" l="1"/>
  <c r="N8" i="24"/>
  <c r="K7" i="24"/>
  <c r="L7" i="24" s="1"/>
  <c r="M7" i="24"/>
  <c r="N7" i="24"/>
  <c r="K6" i="24"/>
  <c r="L6" i="24" s="1"/>
  <c r="N6" i="24"/>
  <c r="N9" i="24" s="1"/>
  <c r="M6" i="24"/>
  <c r="K8" i="24"/>
  <c r="L8" i="24" s="1"/>
  <c r="N17" i="43" l="1"/>
  <c r="N17" i="42"/>
  <c r="O8" i="24"/>
  <c r="O7" i="24"/>
  <c r="O6" i="24"/>
  <c r="M9" i="24"/>
  <c r="O9" i="24" l="1"/>
  <c r="M17" i="42"/>
  <c r="M17" i="43"/>
  <c r="O17" i="43" l="1"/>
  <c r="O17" i="42"/>
</calcChain>
</file>

<file path=xl/sharedStrings.xml><?xml version="1.0" encoding="utf-8"?>
<sst xmlns="http://schemas.openxmlformats.org/spreadsheetml/2006/main" count="566" uniqueCount="52">
  <si>
    <t>№ п/п</t>
  </si>
  <si>
    <t>Наименование</t>
  </si>
  <si>
    <t>Ед. изм.</t>
  </si>
  <si>
    <t>Коммерческие предложения (руб.)</t>
  </si>
  <si>
    <t>Однородность совокупности значений выявленных цен, используемых в расчете Н(М)ЦК</t>
  </si>
  <si>
    <t xml:space="preserve">Средняя арифметическая цена за единицу     &lt;ц&gt; </t>
  </si>
  <si>
    <t>Среднее квадратичное отклонение</t>
  </si>
  <si>
    <t>д/дней</t>
  </si>
  <si>
    <t>Завтрак и обед для обучающихся 1-4 классов</t>
  </si>
  <si>
    <t>Завтрак и обед для обучающихся 5-11 классов</t>
  </si>
  <si>
    <t>ИТОГО:</t>
  </si>
  <si>
    <t>Обеспечение молоком учащихся 1-х – 4-х классов 0,2 л молока 3,2 % жир. на 1-го учащегося</t>
  </si>
  <si>
    <t>Расчет Н(М)ЦК по формуле                             v - количество (объем) закупаемого товара (работы, услуги);
n - количество значений, используемых в расчете;
i - номер источника ценовой информации;
     - цена единицы</t>
  </si>
  <si>
    <r>
      <t xml:space="preserve">коэффициент вариации цен V (%)           </t>
    </r>
    <r>
      <rPr>
        <i/>
        <sz val="12"/>
        <color theme="1"/>
        <rFont val="Times New Roman"/>
        <family val="1"/>
        <charset val="204"/>
      </rPr>
      <t xml:space="preserve">         (не должен превышать 33%)</t>
    </r>
  </si>
  <si>
    <t>Приложение</t>
  </si>
  <si>
    <t>Кол-во всего</t>
  </si>
  <si>
    <t>Кол-во на 2022 год</t>
  </si>
  <si>
    <t>Кол-во на 2023 год</t>
  </si>
  <si>
    <t xml:space="preserve"> Обоснование начальной (максимальной) цены контракта (Н(М)ЦК) на услугу по организации питания в общеобразовательной организации на 2022-2023 год</t>
  </si>
  <si>
    <t xml:space="preserve">Коммерческое предложение № 1  вх. № 1084 от 23.08.2021
</t>
  </si>
  <si>
    <t>Коммерческое предложение № 3 вх. № 1082 от 23.08.2021</t>
  </si>
  <si>
    <t xml:space="preserve">Коммерческое предложение № 2   вх. № 1083 от 23.08.2021
</t>
  </si>
  <si>
    <t>Муниципальное  общеобразовательное бюджетное учреждение "Алексинская средняя общеобразовательная школа"</t>
  </si>
  <si>
    <t>Муниципальное  общеобразовательное бюджетное учреждение "Бережковская основная общеобразовательная школа"</t>
  </si>
  <si>
    <t>Муниципальное  общеобразовательное бюджетное учреждение  "Гостинопольская основная общеобразовательная школа"</t>
  </si>
  <si>
    <t>Муниципальное  общеобразовательное бюджетное учреждение «Иссадская основная общеобразовательная школа»</t>
  </si>
  <si>
    <t>Муниципальное  общеобразовательное бюджетное учреждение "Кисельнинская средняя общеобразовательная школа"</t>
  </si>
  <si>
    <t>Муниципальное общеобразовательное бюджетное  учреждение  «Пашская средняя общеобразовательная школа»</t>
  </si>
  <si>
    <t>Муниципальное  общеобразовательное бюджетное учреждение "Потанинская основная общеобразовательная школа"</t>
  </si>
  <si>
    <t>Муниципальное общеобразовательное бюджетное учреждение   «Староладожская средняя общеобразовательная школа имени Героя Советского Союза В.Ф. Голубева»</t>
  </si>
  <si>
    <t>Муниципальное  общеобразовательное учреждение "Усадищенская средняя общеобразовательная школа"</t>
  </si>
  <si>
    <t>Муниципальное  общеобразовательное бюджетное учреждение  "Волховская средняя общеобразовательная школа №1"</t>
  </si>
  <si>
    <t>Муниципальное  общеобразовательное бюджетное учреждение  "Волховская средняя общеобразовательная школа №5"</t>
  </si>
  <si>
    <t>Муниципальное общеобразовательное бюджетное учреждение «Волховская средняя общеобразовательная школа № 6»</t>
  </si>
  <si>
    <t>Муниципальное  общеобразовательное бюджетное учреждение  "Волховская средняя общеобразовательная школа №7"</t>
  </si>
  <si>
    <t>Муниципальное общеобразовательное бюджетное учреждение " Средняя общеобразовательная школа №8 города Волхова"</t>
  </si>
  <si>
    <t>Муниципальное общеобразовательное бюджетное учреждение " Волховской городской гимназии №3 имени героя Советского Союза Александра Лукьянова"</t>
  </si>
  <si>
    <t>Муниципальное общеобразовательное бюджетное  учреждение  "Новоладожская средняя общеобразовательная школа имени вице-адмирала В.С. Черокова»</t>
  </si>
  <si>
    <t>Муниципальное  общеобразовательное бюджетное учреждение "Сясьстройская средняя общеобразовательная школа № 1"</t>
  </si>
  <si>
    <t>Муниципальное  общеобразовательное бюджетное учреждение "Сясьстройская средняя общеобразовательная школа № 2"</t>
  </si>
  <si>
    <t>Н(М)ЦК, определяемая методом сопоставимых рыночных цен (анализа рынка) на 2022 год</t>
  </si>
  <si>
    <t>Н(М)ЦК, определяемая методом сопоставимых рыночных цен (анализа рынка) на 2023 год</t>
  </si>
  <si>
    <t xml:space="preserve">Н(М)ЦК, определяемая методом сопоставимых рыночных цен (анализа рынка) </t>
  </si>
  <si>
    <t>Муниципальное  общеобразовательное бюджетное учреждение "Селивановская основная общеобразовательная школа № 2"</t>
  </si>
  <si>
    <t>га</t>
  </si>
  <si>
    <t xml:space="preserve"> Обоснование начальной (максимальной) цены контракта (Н(М)ЦК) на услугу на поставку хозяйственных товаров </t>
  </si>
  <si>
    <t>Кол-во на 2026 год</t>
  </si>
  <si>
    <t>Кол-во на 2025 год</t>
  </si>
  <si>
    <t xml:space="preserve">Коммерческое предложение № 1  от 11.09.2026
</t>
  </si>
  <si>
    <t xml:space="preserve">Коммерческое предложение № 2   от 14.09.2026
</t>
  </si>
  <si>
    <t>Коммерческое предложение № 3 от 14.09.2026</t>
  </si>
  <si>
    <t>Хозяйственные товары(согласно приложения)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</si>
</sst>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indexed="8"/>
      <name val="Calibri"/>
      <family val="2"/>
      <charset val="204"/>
    </font>
    <font>
      <sz val="10"/>
      <color indexed="8"/>
      <name val="Times New Roman"/>
      <family val="1"/>
      <charset val="204"/>
    </font>
    <font>
      <sz val="10"/>
      <name val="Arial Cyr"/>
      <charset val="204"/>
    </font>
    <font>
      <sz val="12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6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68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3" fillId="0" borderId="0" xfId="0" applyFont="1"/>
    <xf numFmtId="0" fontId="3" fillId="0" borderId="0" xfId="0" applyFont="1" applyAlignment="1">
      <alignment wrapText="1"/>
    </xf>
    <xf numFmtId="0" fontId="4" fillId="0" borderId="0" xfId="0" applyFont="1"/>
    <xf numFmtId="0" fontId="4" fillId="0" borderId="0" xfId="0" applyFont="1" applyBorder="1" applyAlignment="1">
      <alignment horizontal="left" wrapText="1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4" xfId="0" applyFont="1" applyFill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/>
    </xf>
    <xf numFmtId="0" fontId="4" fillId="0" borderId="5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top"/>
    </xf>
    <xf numFmtId="0" fontId="4" fillId="0" borderId="5" xfId="0" applyFont="1" applyBorder="1" applyAlignment="1">
      <alignment horizontal="center" vertical="center"/>
    </xf>
    <xf numFmtId="2" fontId="4" fillId="0" borderId="11" xfId="0" applyNumberFormat="1" applyFont="1" applyBorder="1" applyAlignment="1">
      <alignment horizontal="center" vertical="center"/>
    </xf>
    <xf numFmtId="2" fontId="4" fillId="0" borderId="6" xfId="0" applyNumberFormat="1" applyFont="1" applyBorder="1" applyAlignment="1">
      <alignment horizontal="center" vertical="center"/>
    </xf>
    <xf numFmtId="4" fontId="4" fillId="0" borderId="13" xfId="0" applyNumberFormat="1" applyFont="1" applyBorder="1" applyAlignment="1">
      <alignment horizontal="center" vertical="center" wrapText="1"/>
    </xf>
    <xf numFmtId="4" fontId="4" fillId="0" borderId="7" xfId="0" applyNumberFormat="1" applyFont="1" applyBorder="1" applyAlignment="1">
      <alignment horizontal="center" vertical="center"/>
    </xf>
    <xf numFmtId="4" fontId="4" fillId="0" borderId="8" xfId="0" applyNumberFormat="1" applyFont="1" applyBorder="1" applyAlignment="1">
      <alignment horizontal="center" vertical="center"/>
    </xf>
    <xf numFmtId="4" fontId="4" fillId="0" borderId="5" xfId="0" applyNumberFormat="1" applyFont="1" applyBorder="1" applyAlignment="1">
      <alignment horizontal="center" vertical="center" wrapText="1"/>
    </xf>
    <xf numFmtId="2" fontId="4" fillId="0" borderId="12" xfId="0" applyNumberFormat="1" applyFont="1" applyBorder="1" applyAlignment="1">
      <alignment horizontal="center" vertical="center"/>
    </xf>
    <xf numFmtId="0" fontId="4" fillId="0" borderId="0" xfId="0" applyFont="1" applyAlignment="1">
      <alignment vertical="top" wrapText="1"/>
    </xf>
    <xf numFmtId="0" fontId="4" fillId="0" borderId="9" xfId="0" applyFont="1" applyBorder="1" applyAlignment="1">
      <alignment horizontal="left"/>
    </xf>
    <xf numFmtId="0" fontId="4" fillId="0" borderId="10" xfId="0" applyFont="1" applyFill="1" applyBorder="1" applyAlignment="1">
      <alignment horizontal="left" wrapText="1"/>
    </xf>
    <xf numFmtId="0" fontId="4" fillId="0" borderId="5" xfId="0" applyFont="1" applyFill="1" applyBorder="1" applyAlignment="1">
      <alignment horizontal="left" wrapText="1"/>
    </xf>
    <xf numFmtId="0" fontId="4" fillId="0" borderId="5" xfId="0" applyFont="1" applyFill="1" applyBorder="1" applyAlignment="1">
      <alignment horizontal="center" vertical="center"/>
    </xf>
    <xf numFmtId="4" fontId="4" fillId="0" borderId="5" xfId="0" applyNumberFormat="1" applyFont="1" applyFill="1" applyBorder="1" applyAlignment="1">
      <alignment horizontal="center"/>
    </xf>
    <xf numFmtId="4" fontId="4" fillId="0" borderId="5" xfId="0" applyNumberFormat="1" applyFont="1" applyBorder="1" applyAlignment="1">
      <alignment horizontal="center" vertical="center"/>
    </xf>
    <xf numFmtId="0" fontId="4" fillId="0" borderId="5" xfId="0" applyFont="1" applyFill="1" applyBorder="1" applyAlignment="1">
      <alignment wrapText="1"/>
    </xf>
    <xf numFmtId="0" fontId="3" fillId="0" borderId="0" xfId="0" applyFont="1" applyAlignment="1">
      <alignment horizontal="center" wrapText="1"/>
    </xf>
    <xf numFmtId="0" fontId="4" fillId="0" borderId="16" xfId="0" applyFont="1" applyBorder="1" applyAlignment="1">
      <alignment horizontal="center" vertical="top" wrapText="1"/>
    </xf>
    <xf numFmtId="0" fontId="4" fillId="0" borderId="17" xfId="0" applyFont="1" applyBorder="1" applyAlignment="1">
      <alignment horizontal="center" vertical="top" wrapText="1"/>
    </xf>
    <xf numFmtId="4" fontId="4" fillId="0" borderId="9" xfId="0" applyNumberFormat="1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4" fontId="3" fillId="0" borderId="5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wrapText="1"/>
    </xf>
    <xf numFmtId="0" fontId="6" fillId="0" borderId="18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2" fontId="4" fillId="0" borderId="5" xfId="0" applyNumberFormat="1" applyFont="1" applyBorder="1" applyAlignment="1">
      <alignment horizontal="center" vertical="center"/>
    </xf>
    <xf numFmtId="3" fontId="6" fillId="0" borderId="5" xfId="0" applyNumberFormat="1" applyFont="1" applyBorder="1" applyAlignment="1">
      <alignment horizontal="center" vertical="center" wrapText="1"/>
    </xf>
    <xf numFmtId="3" fontId="6" fillId="0" borderId="5" xfId="0" applyNumberFormat="1" applyFont="1" applyBorder="1" applyAlignment="1">
      <alignment horizontal="center" vertical="center"/>
    </xf>
    <xf numFmtId="0" fontId="6" fillId="0" borderId="5" xfId="0" applyNumberFormat="1" applyFont="1" applyBorder="1" applyAlignment="1">
      <alignment horizontal="center" vertical="center" wrapText="1"/>
    </xf>
    <xf numFmtId="4" fontId="1" fillId="0" borderId="0" xfId="0" applyNumberFormat="1" applyFont="1"/>
    <xf numFmtId="0" fontId="3" fillId="0" borderId="0" xfId="0" applyFont="1" applyAlignment="1">
      <alignment horizontal="center" wrapText="1"/>
    </xf>
    <xf numFmtId="1" fontId="6" fillId="0" borderId="5" xfId="0" applyNumberFormat="1" applyFont="1" applyBorder="1" applyAlignment="1">
      <alignment horizontal="center" vertical="center"/>
    </xf>
    <xf numFmtId="1" fontId="4" fillId="0" borderId="5" xfId="0" applyNumberFormat="1" applyFont="1" applyFill="1" applyBorder="1" applyAlignment="1">
      <alignment horizontal="center" vertical="center"/>
    </xf>
    <xf numFmtId="1" fontId="4" fillId="0" borderId="20" xfId="0" applyNumberFormat="1" applyFont="1" applyBorder="1" applyAlignment="1">
      <alignment horizontal="center" vertical="center"/>
    </xf>
    <xf numFmtId="3" fontId="3" fillId="0" borderId="0" xfId="0" applyNumberFormat="1" applyFont="1"/>
    <xf numFmtId="3" fontId="3" fillId="0" borderId="5" xfId="0" applyNumberFormat="1" applyFont="1" applyBorder="1" applyAlignment="1">
      <alignment horizontal="center" vertical="center"/>
    </xf>
    <xf numFmtId="0" fontId="7" fillId="0" borderId="0" xfId="0" applyFont="1" applyAlignment="1">
      <alignment horizontal="left"/>
    </xf>
    <xf numFmtId="0" fontId="3" fillId="0" borderId="0" xfId="0" applyFont="1" applyAlignment="1">
      <alignment horizontal="center" wrapText="1"/>
    </xf>
    <xf numFmtId="0" fontId="1" fillId="0" borderId="0" xfId="0" applyFont="1" applyAlignment="1">
      <alignment horizont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2" fontId="4" fillId="0" borderId="1" xfId="0" applyNumberFormat="1" applyFont="1" applyFill="1" applyBorder="1" applyAlignment="1">
      <alignment horizontal="center" vertical="top" wrapText="1"/>
    </xf>
    <xf numFmtId="0" fontId="7" fillId="0" borderId="0" xfId="0" applyFont="1" applyAlignment="1">
      <alignment horizontal="left" wrapText="1"/>
    </xf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4" Type="http://schemas.openxmlformats.org/officeDocument/2006/relationships/image" Target="../media/image4.wmf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4" Type="http://schemas.openxmlformats.org/officeDocument/2006/relationships/image" Target="../media/image4.wmf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4" Type="http://schemas.openxmlformats.org/officeDocument/2006/relationships/image" Target="../media/image4.wmf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4" Type="http://schemas.openxmlformats.org/officeDocument/2006/relationships/image" Target="../media/image4.wmf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4" Type="http://schemas.openxmlformats.org/officeDocument/2006/relationships/image" Target="../media/image4.wmf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4" Type="http://schemas.openxmlformats.org/officeDocument/2006/relationships/image" Target="../media/image4.wmf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4" Type="http://schemas.openxmlformats.org/officeDocument/2006/relationships/image" Target="../media/image4.wmf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4" Type="http://schemas.openxmlformats.org/officeDocument/2006/relationships/image" Target="../media/image4.wmf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4" Type="http://schemas.openxmlformats.org/officeDocument/2006/relationships/image" Target="../media/image4.wmf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4" Type="http://schemas.openxmlformats.org/officeDocument/2006/relationships/image" Target="../media/image4.wmf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4" Type="http://schemas.openxmlformats.org/officeDocument/2006/relationships/image" Target="../media/image4.wmf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4" Type="http://schemas.openxmlformats.org/officeDocument/2006/relationships/image" Target="../media/image4.wmf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4" Type="http://schemas.openxmlformats.org/officeDocument/2006/relationships/image" Target="../media/image4.wmf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4" Type="http://schemas.openxmlformats.org/officeDocument/2006/relationships/image" Target="../media/image4.wmf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4" Type="http://schemas.openxmlformats.org/officeDocument/2006/relationships/image" Target="../media/image4.wmf"/></Relationships>
</file>

<file path=xl/drawings/_rels/drawing1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4" Type="http://schemas.openxmlformats.org/officeDocument/2006/relationships/image" Target="../media/image4.wmf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4" Type="http://schemas.openxmlformats.org/officeDocument/2006/relationships/image" Target="../media/image4.wmf"/></Relationships>
</file>

<file path=xl/drawings/_rels/drawing1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4" Type="http://schemas.openxmlformats.org/officeDocument/2006/relationships/image" Target="../media/image4.wmf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28576</xdr:colOff>
      <xdr:row>3</xdr:row>
      <xdr:rowOff>1295400</xdr:rowOff>
    </xdr:from>
    <xdr:to>
      <xdr:col>11</xdr:col>
      <xdr:colOff>1038226</xdr:colOff>
      <xdr:row>3</xdr:row>
      <xdr:rowOff>1647825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172576" y="3238500"/>
          <a:ext cx="100965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19050</xdr:colOff>
      <xdr:row>3</xdr:row>
      <xdr:rowOff>923925</xdr:rowOff>
    </xdr:from>
    <xdr:to>
      <xdr:col>10</xdr:col>
      <xdr:colOff>923925</xdr:colOff>
      <xdr:row>3</xdr:row>
      <xdr:rowOff>1362075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248525" y="2257425"/>
          <a:ext cx="904875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13</xdr:col>
      <xdr:colOff>419100</xdr:colOff>
      <xdr:row>3</xdr:row>
      <xdr:rowOff>1981200</xdr:rowOff>
    </xdr:from>
    <xdr:to>
      <xdr:col>13</xdr:col>
      <xdr:colOff>1943100</xdr:colOff>
      <xdr:row>3</xdr:row>
      <xdr:rowOff>2343150</xdr:rowOff>
    </xdr:to>
    <xdr:pic>
      <xdr:nvPicPr>
        <xdr:cNvPr id="1027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2563475" y="4724400"/>
          <a:ext cx="1524000" cy="36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13</xdr:col>
      <xdr:colOff>457200</xdr:colOff>
      <xdr:row>3</xdr:row>
      <xdr:rowOff>1628775</xdr:rowOff>
    </xdr:from>
    <xdr:to>
      <xdr:col>13</xdr:col>
      <xdr:colOff>619125</xdr:colOff>
      <xdr:row>3</xdr:row>
      <xdr:rowOff>1857375</xdr:rowOff>
    </xdr:to>
    <xdr:pic>
      <xdr:nvPicPr>
        <xdr:cNvPr id="1028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2601575" y="4371975"/>
          <a:ext cx="1619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12</xdr:col>
      <xdr:colOff>361950</xdr:colOff>
      <xdr:row>3</xdr:row>
      <xdr:rowOff>1590675</xdr:rowOff>
    </xdr:from>
    <xdr:to>
      <xdr:col>12</xdr:col>
      <xdr:colOff>523875</xdr:colOff>
      <xdr:row>3</xdr:row>
      <xdr:rowOff>1819275</xdr:rowOff>
    </xdr:to>
    <xdr:pic>
      <xdr:nvPicPr>
        <xdr:cNvPr id="11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658475" y="4333875"/>
          <a:ext cx="1619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12</xdr:col>
      <xdr:colOff>161925</xdr:colOff>
      <xdr:row>3</xdr:row>
      <xdr:rowOff>2019300</xdr:rowOff>
    </xdr:from>
    <xdr:to>
      <xdr:col>12</xdr:col>
      <xdr:colOff>1685925</xdr:colOff>
      <xdr:row>3</xdr:row>
      <xdr:rowOff>2381250</xdr:rowOff>
    </xdr:to>
    <xdr:pic>
      <xdr:nvPicPr>
        <xdr:cNvPr id="14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0458450" y="4762500"/>
          <a:ext cx="1524000" cy="36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14</xdr:col>
      <xdr:colOff>419100</xdr:colOff>
      <xdr:row>3</xdr:row>
      <xdr:rowOff>1981200</xdr:rowOff>
    </xdr:from>
    <xdr:to>
      <xdr:col>14</xdr:col>
      <xdr:colOff>1943100</xdr:colOff>
      <xdr:row>3</xdr:row>
      <xdr:rowOff>2343150</xdr:rowOff>
    </xdr:to>
    <xdr:pic>
      <xdr:nvPicPr>
        <xdr:cNvPr id="15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2563475" y="4124325"/>
          <a:ext cx="1524000" cy="36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14</xdr:col>
      <xdr:colOff>228600</xdr:colOff>
      <xdr:row>3</xdr:row>
      <xdr:rowOff>1828800</xdr:rowOff>
    </xdr:from>
    <xdr:to>
      <xdr:col>14</xdr:col>
      <xdr:colOff>390525</xdr:colOff>
      <xdr:row>3</xdr:row>
      <xdr:rowOff>2057400</xdr:rowOff>
    </xdr:to>
    <xdr:pic>
      <xdr:nvPicPr>
        <xdr:cNvPr id="16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420850" y="3971925"/>
          <a:ext cx="1619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28576</xdr:colOff>
      <xdr:row>3</xdr:row>
      <xdr:rowOff>1295400</xdr:rowOff>
    </xdr:from>
    <xdr:to>
      <xdr:col>11</xdr:col>
      <xdr:colOff>1038226</xdr:colOff>
      <xdr:row>3</xdr:row>
      <xdr:rowOff>1647825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839326" y="3438525"/>
          <a:ext cx="100965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19050</xdr:colOff>
      <xdr:row>3</xdr:row>
      <xdr:rowOff>923925</xdr:rowOff>
    </xdr:from>
    <xdr:to>
      <xdr:col>10</xdr:col>
      <xdr:colOff>923925</xdr:colOff>
      <xdr:row>3</xdr:row>
      <xdr:rowOff>1362075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905875" y="3067050"/>
          <a:ext cx="904875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13</xdr:col>
      <xdr:colOff>419100</xdr:colOff>
      <xdr:row>3</xdr:row>
      <xdr:rowOff>1981200</xdr:rowOff>
    </xdr:from>
    <xdr:to>
      <xdr:col>13</xdr:col>
      <xdr:colOff>1943100</xdr:colOff>
      <xdr:row>3</xdr:row>
      <xdr:rowOff>2343150</xdr:rowOff>
    </xdr:to>
    <xdr:pic>
      <xdr:nvPicPr>
        <xdr:cNvPr id="4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3230225" y="4124325"/>
          <a:ext cx="1524000" cy="36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13</xdr:col>
      <xdr:colOff>457200</xdr:colOff>
      <xdr:row>3</xdr:row>
      <xdr:rowOff>1628775</xdr:rowOff>
    </xdr:from>
    <xdr:to>
      <xdr:col>13</xdr:col>
      <xdr:colOff>619125</xdr:colOff>
      <xdr:row>3</xdr:row>
      <xdr:rowOff>1857375</xdr:rowOff>
    </xdr:to>
    <xdr:pic>
      <xdr:nvPicPr>
        <xdr:cNvPr id="5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3268325" y="3771900"/>
          <a:ext cx="1619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12</xdr:col>
      <xdr:colOff>361950</xdr:colOff>
      <xdr:row>3</xdr:row>
      <xdr:rowOff>1590675</xdr:rowOff>
    </xdr:from>
    <xdr:to>
      <xdr:col>12</xdr:col>
      <xdr:colOff>523875</xdr:colOff>
      <xdr:row>3</xdr:row>
      <xdr:rowOff>1819275</xdr:rowOff>
    </xdr:to>
    <xdr:pic>
      <xdr:nvPicPr>
        <xdr:cNvPr id="6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1325225" y="3733800"/>
          <a:ext cx="1619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12</xdr:col>
      <xdr:colOff>161925</xdr:colOff>
      <xdr:row>3</xdr:row>
      <xdr:rowOff>2019300</xdr:rowOff>
    </xdr:from>
    <xdr:to>
      <xdr:col>12</xdr:col>
      <xdr:colOff>1685925</xdr:colOff>
      <xdr:row>3</xdr:row>
      <xdr:rowOff>2381250</xdr:rowOff>
    </xdr:to>
    <xdr:pic>
      <xdr:nvPicPr>
        <xdr:cNvPr id="7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125200" y="4162425"/>
          <a:ext cx="1524000" cy="36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14</xdr:col>
      <xdr:colOff>419100</xdr:colOff>
      <xdr:row>3</xdr:row>
      <xdr:rowOff>1981200</xdr:rowOff>
    </xdr:from>
    <xdr:to>
      <xdr:col>14</xdr:col>
      <xdr:colOff>1943100</xdr:colOff>
      <xdr:row>3</xdr:row>
      <xdr:rowOff>2343150</xdr:rowOff>
    </xdr:to>
    <xdr:pic>
      <xdr:nvPicPr>
        <xdr:cNvPr id="8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5278100" y="4124325"/>
          <a:ext cx="1266825" cy="36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14</xdr:col>
      <xdr:colOff>228600</xdr:colOff>
      <xdr:row>3</xdr:row>
      <xdr:rowOff>1828800</xdr:rowOff>
    </xdr:from>
    <xdr:to>
      <xdr:col>14</xdr:col>
      <xdr:colOff>390525</xdr:colOff>
      <xdr:row>3</xdr:row>
      <xdr:rowOff>2057400</xdr:rowOff>
    </xdr:to>
    <xdr:pic>
      <xdr:nvPicPr>
        <xdr:cNvPr id="9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5087600" y="3971925"/>
          <a:ext cx="1619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28576</xdr:colOff>
      <xdr:row>3</xdr:row>
      <xdr:rowOff>1295400</xdr:rowOff>
    </xdr:from>
    <xdr:to>
      <xdr:col>11</xdr:col>
      <xdr:colOff>1038226</xdr:colOff>
      <xdr:row>3</xdr:row>
      <xdr:rowOff>1647825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839326" y="3438525"/>
          <a:ext cx="100965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19050</xdr:colOff>
      <xdr:row>3</xdr:row>
      <xdr:rowOff>923925</xdr:rowOff>
    </xdr:from>
    <xdr:to>
      <xdr:col>10</xdr:col>
      <xdr:colOff>923925</xdr:colOff>
      <xdr:row>3</xdr:row>
      <xdr:rowOff>1362075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905875" y="3067050"/>
          <a:ext cx="904875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13</xdr:col>
      <xdr:colOff>419100</xdr:colOff>
      <xdr:row>3</xdr:row>
      <xdr:rowOff>1981200</xdr:rowOff>
    </xdr:from>
    <xdr:to>
      <xdr:col>13</xdr:col>
      <xdr:colOff>1943100</xdr:colOff>
      <xdr:row>3</xdr:row>
      <xdr:rowOff>2343150</xdr:rowOff>
    </xdr:to>
    <xdr:pic>
      <xdr:nvPicPr>
        <xdr:cNvPr id="4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3230225" y="4124325"/>
          <a:ext cx="1524000" cy="36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13</xdr:col>
      <xdr:colOff>457200</xdr:colOff>
      <xdr:row>3</xdr:row>
      <xdr:rowOff>1628775</xdr:rowOff>
    </xdr:from>
    <xdr:to>
      <xdr:col>13</xdr:col>
      <xdr:colOff>619125</xdr:colOff>
      <xdr:row>3</xdr:row>
      <xdr:rowOff>1857375</xdr:rowOff>
    </xdr:to>
    <xdr:pic>
      <xdr:nvPicPr>
        <xdr:cNvPr id="5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3268325" y="3771900"/>
          <a:ext cx="1619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12</xdr:col>
      <xdr:colOff>361950</xdr:colOff>
      <xdr:row>3</xdr:row>
      <xdr:rowOff>1590675</xdr:rowOff>
    </xdr:from>
    <xdr:to>
      <xdr:col>12</xdr:col>
      <xdr:colOff>523875</xdr:colOff>
      <xdr:row>3</xdr:row>
      <xdr:rowOff>1819275</xdr:rowOff>
    </xdr:to>
    <xdr:pic>
      <xdr:nvPicPr>
        <xdr:cNvPr id="6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1325225" y="3733800"/>
          <a:ext cx="1619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12</xdr:col>
      <xdr:colOff>161925</xdr:colOff>
      <xdr:row>3</xdr:row>
      <xdr:rowOff>2019300</xdr:rowOff>
    </xdr:from>
    <xdr:to>
      <xdr:col>12</xdr:col>
      <xdr:colOff>1685925</xdr:colOff>
      <xdr:row>3</xdr:row>
      <xdr:rowOff>2381250</xdr:rowOff>
    </xdr:to>
    <xdr:pic>
      <xdr:nvPicPr>
        <xdr:cNvPr id="7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125200" y="4162425"/>
          <a:ext cx="1524000" cy="36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14</xdr:col>
      <xdr:colOff>419100</xdr:colOff>
      <xdr:row>3</xdr:row>
      <xdr:rowOff>1981200</xdr:rowOff>
    </xdr:from>
    <xdr:to>
      <xdr:col>14</xdr:col>
      <xdr:colOff>1943100</xdr:colOff>
      <xdr:row>3</xdr:row>
      <xdr:rowOff>2343150</xdr:rowOff>
    </xdr:to>
    <xdr:pic>
      <xdr:nvPicPr>
        <xdr:cNvPr id="8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5278100" y="4124325"/>
          <a:ext cx="1266825" cy="36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14</xdr:col>
      <xdr:colOff>228600</xdr:colOff>
      <xdr:row>3</xdr:row>
      <xdr:rowOff>1828800</xdr:rowOff>
    </xdr:from>
    <xdr:to>
      <xdr:col>14</xdr:col>
      <xdr:colOff>390525</xdr:colOff>
      <xdr:row>3</xdr:row>
      <xdr:rowOff>2057400</xdr:rowOff>
    </xdr:to>
    <xdr:pic>
      <xdr:nvPicPr>
        <xdr:cNvPr id="9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5087600" y="3971925"/>
          <a:ext cx="1619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28576</xdr:colOff>
      <xdr:row>3</xdr:row>
      <xdr:rowOff>1295400</xdr:rowOff>
    </xdr:from>
    <xdr:to>
      <xdr:col>11</xdr:col>
      <xdr:colOff>1038226</xdr:colOff>
      <xdr:row>3</xdr:row>
      <xdr:rowOff>1647825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839326" y="3438525"/>
          <a:ext cx="100965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19050</xdr:colOff>
      <xdr:row>3</xdr:row>
      <xdr:rowOff>923925</xdr:rowOff>
    </xdr:from>
    <xdr:to>
      <xdr:col>10</xdr:col>
      <xdr:colOff>923925</xdr:colOff>
      <xdr:row>3</xdr:row>
      <xdr:rowOff>1362075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905875" y="3067050"/>
          <a:ext cx="904875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13</xdr:col>
      <xdr:colOff>419100</xdr:colOff>
      <xdr:row>3</xdr:row>
      <xdr:rowOff>1981200</xdr:rowOff>
    </xdr:from>
    <xdr:to>
      <xdr:col>13</xdr:col>
      <xdr:colOff>1943100</xdr:colOff>
      <xdr:row>3</xdr:row>
      <xdr:rowOff>2343150</xdr:rowOff>
    </xdr:to>
    <xdr:pic>
      <xdr:nvPicPr>
        <xdr:cNvPr id="4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3230225" y="4124325"/>
          <a:ext cx="1524000" cy="36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13</xdr:col>
      <xdr:colOff>457200</xdr:colOff>
      <xdr:row>3</xdr:row>
      <xdr:rowOff>1628775</xdr:rowOff>
    </xdr:from>
    <xdr:to>
      <xdr:col>13</xdr:col>
      <xdr:colOff>619125</xdr:colOff>
      <xdr:row>3</xdr:row>
      <xdr:rowOff>1857375</xdr:rowOff>
    </xdr:to>
    <xdr:pic>
      <xdr:nvPicPr>
        <xdr:cNvPr id="5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3268325" y="3771900"/>
          <a:ext cx="1619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12</xdr:col>
      <xdr:colOff>361950</xdr:colOff>
      <xdr:row>3</xdr:row>
      <xdr:rowOff>1590675</xdr:rowOff>
    </xdr:from>
    <xdr:to>
      <xdr:col>12</xdr:col>
      <xdr:colOff>523875</xdr:colOff>
      <xdr:row>3</xdr:row>
      <xdr:rowOff>1819275</xdr:rowOff>
    </xdr:to>
    <xdr:pic>
      <xdr:nvPicPr>
        <xdr:cNvPr id="6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1325225" y="3733800"/>
          <a:ext cx="1619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12</xdr:col>
      <xdr:colOff>161925</xdr:colOff>
      <xdr:row>3</xdr:row>
      <xdr:rowOff>2019300</xdr:rowOff>
    </xdr:from>
    <xdr:to>
      <xdr:col>12</xdr:col>
      <xdr:colOff>1685925</xdr:colOff>
      <xdr:row>3</xdr:row>
      <xdr:rowOff>2381250</xdr:rowOff>
    </xdr:to>
    <xdr:pic>
      <xdr:nvPicPr>
        <xdr:cNvPr id="7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125200" y="4162425"/>
          <a:ext cx="1524000" cy="36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14</xdr:col>
      <xdr:colOff>419100</xdr:colOff>
      <xdr:row>3</xdr:row>
      <xdr:rowOff>1981200</xdr:rowOff>
    </xdr:from>
    <xdr:to>
      <xdr:col>14</xdr:col>
      <xdr:colOff>1943100</xdr:colOff>
      <xdr:row>3</xdr:row>
      <xdr:rowOff>2343150</xdr:rowOff>
    </xdr:to>
    <xdr:pic>
      <xdr:nvPicPr>
        <xdr:cNvPr id="8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5278100" y="4124325"/>
          <a:ext cx="1266825" cy="36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14</xdr:col>
      <xdr:colOff>228600</xdr:colOff>
      <xdr:row>3</xdr:row>
      <xdr:rowOff>1828800</xdr:rowOff>
    </xdr:from>
    <xdr:to>
      <xdr:col>14</xdr:col>
      <xdr:colOff>390525</xdr:colOff>
      <xdr:row>3</xdr:row>
      <xdr:rowOff>2057400</xdr:rowOff>
    </xdr:to>
    <xdr:pic>
      <xdr:nvPicPr>
        <xdr:cNvPr id="9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5087600" y="3971925"/>
          <a:ext cx="1619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28576</xdr:colOff>
      <xdr:row>3</xdr:row>
      <xdr:rowOff>1295400</xdr:rowOff>
    </xdr:from>
    <xdr:to>
      <xdr:col>11</xdr:col>
      <xdr:colOff>1038226</xdr:colOff>
      <xdr:row>3</xdr:row>
      <xdr:rowOff>1647825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839326" y="3438525"/>
          <a:ext cx="100965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19050</xdr:colOff>
      <xdr:row>3</xdr:row>
      <xdr:rowOff>923925</xdr:rowOff>
    </xdr:from>
    <xdr:to>
      <xdr:col>10</xdr:col>
      <xdr:colOff>923925</xdr:colOff>
      <xdr:row>3</xdr:row>
      <xdr:rowOff>1362075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905875" y="3067050"/>
          <a:ext cx="904875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13</xdr:col>
      <xdr:colOff>419100</xdr:colOff>
      <xdr:row>3</xdr:row>
      <xdr:rowOff>1981200</xdr:rowOff>
    </xdr:from>
    <xdr:to>
      <xdr:col>13</xdr:col>
      <xdr:colOff>1943100</xdr:colOff>
      <xdr:row>3</xdr:row>
      <xdr:rowOff>2343150</xdr:rowOff>
    </xdr:to>
    <xdr:pic>
      <xdr:nvPicPr>
        <xdr:cNvPr id="4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3230225" y="4124325"/>
          <a:ext cx="1524000" cy="36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13</xdr:col>
      <xdr:colOff>457200</xdr:colOff>
      <xdr:row>3</xdr:row>
      <xdr:rowOff>1628775</xdr:rowOff>
    </xdr:from>
    <xdr:to>
      <xdr:col>13</xdr:col>
      <xdr:colOff>619125</xdr:colOff>
      <xdr:row>3</xdr:row>
      <xdr:rowOff>1857375</xdr:rowOff>
    </xdr:to>
    <xdr:pic>
      <xdr:nvPicPr>
        <xdr:cNvPr id="5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3268325" y="3771900"/>
          <a:ext cx="1619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12</xdr:col>
      <xdr:colOff>361950</xdr:colOff>
      <xdr:row>3</xdr:row>
      <xdr:rowOff>1590675</xdr:rowOff>
    </xdr:from>
    <xdr:to>
      <xdr:col>12</xdr:col>
      <xdr:colOff>523875</xdr:colOff>
      <xdr:row>3</xdr:row>
      <xdr:rowOff>1819275</xdr:rowOff>
    </xdr:to>
    <xdr:pic>
      <xdr:nvPicPr>
        <xdr:cNvPr id="6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1325225" y="3733800"/>
          <a:ext cx="1619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12</xdr:col>
      <xdr:colOff>161925</xdr:colOff>
      <xdr:row>3</xdr:row>
      <xdr:rowOff>2019300</xdr:rowOff>
    </xdr:from>
    <xdr:to>
      <xdr:col>12</xdr:col>
      <xdr:colOff>1685925</xdr:colOff>
      <xdr:row>3</xdr:row>
      <xdr:rowOff>2381250</xdr:rowOff>
    </xdr:to>
    <xdr:pic>
      <xdr:nvPicPr>
        <xdr:cNvPr id="7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125200" y="4162425"/>
          <a:ext cx="1524000" cy="36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14</xdr:col>
      <xdr:colOff>419100</xdr:colOff>
      <xdr:row>3</xdr:row>
      <xdr:rowOff>1981200</xdr:rowOff>
    </xdr:from>
    <xdr:to>
      <xdr:col>14</xdr:col>
      <xdr:colOff>1943100</xdr:colOff>
      <xdr:row>3</xdr:row>
      <xdr:rowOff>2343150</xdr:rowOff>
    </xdr:to>
    <xdr:pic>
      <xdr:nvPicPr>
        <xdr:cNvPr id="8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5278100" y="4124325"/>
          <a:ext cx="1266825" cy="36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14</xdr:col>
      <xdr:colOff>228600</xdr:colOff>
      <xdr:row>3</xdr:row>
      <xdr:rowOff>1828800</xdr:rowOff>
    </xdr:from>
    <xdr:to>
      <xdr:col>14</xdr:col>
      <xdr:colOff>390525</xdr:colOff>
      <xdr:row>3</xdr:row>
      <xdr:rowOff>2057400</xdr:rowOff>
    </xdr:to>
    <xdr:pic>
      <xdr:nvPicPr>
        <xdr:cNvPr id="9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5087600" y="3971925"/>
          <a:ext cx="1619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28576</xdr:colOff>
      <xdr:row>3</xdr:row>
      <xdr:rowOff>1295400</xdr:rowOff>
    </xdr:from>
    <xdr:to>
      <xdr:col>11</xdr:col>
      <xdr:colOff>1038226</xdr:colOff>
      <xdr:row>3</xdr:row>
      <xdr:rowOff>1647825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839326" y="3438525"/>
          <a:ext cx="100965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19050</xdr:colOff>
      <xdr:row>3</xdr:row>
      <xdr:rowOff>923925</xdr:rowOff>
    </xdr:from>
    <xdr:to>
      <xdr:col>10</xdr:col>
      <xdr:colOff>923925</xdr:colOff>
      <xdr:row>3</xdr:row>
      <xdr:rowOff>1362075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905875" y="3067050"/>
          <a:ext cx="904875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13</xdr:col>
      <xdr:colOff>419100</xdr:colOff>
      <xdr:row>3</xdr:row>
      <xdr:rowOff>1981200</xdr:rowOff>
    </xdr:from>
    <xdr:to>
      <xdr:col>13</xdr:col>
      <xdr:colOff>1943100</xdr:colOff>
      <xdr:row>3</xdr:row>
      <xdr:rowOff>2343150</xdr:rowOff>
    </xdr:to>
    <xdr:pic>
      <xdr:nvPicPr>
        <xdr:cNvPr id="4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3230225" y="4124325"/>
          <a:ext cx="1524000" cy="36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13</xdr:col>
      <xdr:colOff>457200</xdr:colOff>
      <xdr:row>3</xdr:row>
      <xdr:rowOff>1628775</xdr:rowOff>
    </xdr:from>
    <xdr:to>
      <xdr:col>13</xdr:col>
      <xdr:colOff>619125</xdr:colOff>
      <xdr:row>3</xdr:row>
      <xdr:rowOff>1857375</xdr:rowOff>
    </xdr:to>
    <xdr:pic>
      <xdr:nvPicPr>
        <xdr:cNvPr id="5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3268325" y="3771900"/>
          <a:ext cx="1619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12</xdr:col>
      <xdr:colOff>361950</xdr:colOff>
      <xdr:row>3</xdr:row>
      <xdr:rowOff>1590675</xdr:rowOff>
    </xdr:from>
    <xdr:to>
      <xdr:col>12</xdr:col>
      <xdr:colOff>523875</xdr:colOff>
      <xdr:row>3</xdr:row>
      <xdr:rowOff>1819275</xdr:rowOff>
    </xdr:to>
    <xdr:pic>
      <xdr:nvPicPr>
        <xdr:cNvPr id="6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1325225" y="3733800"/>
          <a:ext cx="1619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12</xdr:col>
      <xdr:colOff>161925</xdr:colOff>
      <xdr:row>3</xdr:row>
      <xdr:rowOff>2019300</xdr:rowOff>
    </xdr:from>
    <xdr:to>
      <xdr:col>12</xdr:col>
      <xdr:colOff>1685925</xdr:colOff>
      <xdr:row>3</xdr:row>
      <xdr:rowOff>2381250</xdr:rowOff>
    </xdr:to>
    <xdr:pic>
      <xdr:nvPicPr>
        <xdr:cNvPr id="7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125200" y="4162425"/>
          <a:ext cx="1524000" cy="36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14</xdr:col>
      <xdr:colOff>419100</xdr:colOff>
      <xdr:row>3</xdr:row>
      <xdr:rowOff>1981200</xdr:rowOff>
    </xdr:from>
    <xdr:to>
      <xdr:col>14</xdr:col>
      <xdr:colOff>1943100</xdr:colOff>
      <xdr:row>3</xdr:row>
      <xdr:rowOff>2343150</xdr:rowOff>
    </xdr:to>
    <xdr:pic>
      <xdr:nvPicPr>
        <xdr:cNvPr id="8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5278100" y="4124325"/>
          <a:ext cx="1266825" cy="36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14</xdr:col>
      <xdr:colOff>228600</xdr:colOff>
      <xdr:row>3</xdr:row>
      <xdr:rowOff>1828800</xdr:rowOff>
    </xdr:from>
    <xdr:to>
      <xdr:col>14</xdr:col>
      <xdr:colOff>390525</xdr:colOff>
      <xdr:row>3</xdr:row>
      <xdr:rowOff>2057400</xdr:rowOff>
    </xdr:to>
    <xdr:pic>
      <xdr:nvPicPr>
        <xdr:cNvPr id="9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5087600" y="3971925"/>
          <a:ext cx="1619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28576</xdr:colOff>
      <xdr:row>3</xdr:row>
      <xdr:rowOff>1295400</xdr:rowOff>
    </xdr:from>
    <xdr:to>
      <xdr:col>11</xdr:col>
      <xdr:colOff>1038226</xdr:colOff>
      <xdr:row>3</xdr:row>
      <xdr:rowOff>1647825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839326" y="3438525"/>
          <a:ext cx="100965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19050</xdr:colOff>
      <xdr:row>3</xdr:row>
      <xdr:rowOff>923925</xdr:rowOff>
    </xdr:from>
    <xdr:to>
      <xdr:col>10</xdr:col>
      <xdr:colOff>923925</xdr:colOff>
      <xdr:row>3</xdr:row>
      <xdr:rowOff>1362075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905875" y="3067050"/>
          <a:ext cx="904875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13</xdr:col>
      <xdr:colOff>419100</xdr:colOff>
      <xdr:row>3</xdr:row>
      <xdr:rowOff>1981200</xdr:rowOff>
    </xdr:from>
    <xdr:to>
      <xdr:col>13</xdr:col>
      <xdr:colOff>1943100</xdr:colOff>
      <xdr:row>3</xdr:row>
      <xdr:rowOff>2343150</xdr:rowOff>
    </xdr:to>
    <xdr:pic>
      <xdr:nvPicPr>
        <xdr:cNvPr id="4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3230225" y="4124325"/>
          <a:ext cx="1524000" cy="36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13</xdr:col>
      <xdr:colOff>457200</xdr:colOff>
      <xdr:row>3</xdr:row>
      <xdr:rowOff>1628775</xdr:rowOff>
    </xdr:from>
    <xdr:to>
      <xdr:col>13</xdr:col>
      <xdr:colOff>619125</xdr:colOff>
      <xdr:row>3</xdr:row>
      <xdr:rowOff>1857375</xdr:rowOff>
    </xdr:to>
    <xdr:pic>
      <xdr:nvPicPr>
        <xdr:cNvPr id="5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3268325" y="3771900"/>
          <a:ext cx="1619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12</xdr:col>
      <xdr:colOff>361950</xdr:colOff>
      <xdr:row>3</xdr:row>
      <xdr:rowOff>1590675</xdr:rowOff>
    </xdr:from>
    <xdr:to>
      <xdr:col>12</xdr:col>
      <xdr:colOff>523875</xdr:colOff>
      <xdr:row>3</xdr:row>
      <xdr:rowOff>1819275</xdr:rowOff>
    </xdr:to>
    <xdr:pic>
      <xdr:nvPicPr>
        <xdr:cNvPr id="6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1325225" y="3733800"/>
          <a:ext cx="1619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12</xdr:col>
      <xdr:colOff>161925</xdr:colOff>
      <xdr:row>3</xdr:row>
      <xdr:rowOff>2019300</xdr:rowOff>
    </xdr:from>
    <xdr:to>
      <xdr:col>12</xdr:col>
      <xdr:colOff>1685925</xdr:colOff>
      <xdr:row>3</xdr:row>
      <xdr:rowOff>2381250</xdr:rowOff>
    </xdr:to>
    <xdr:pic>
      <xdr:nvPicPr>
        <xdr:cNvPr id="7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125200" y="4162425"/>
          <a:ext cx="1524000" cy="36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14</xdr:col>
      <xdr:colOff>419100</xdr:colOff>
      <xdr:row>3</xdr:row>
      <xdr:rowOff>1981200</xdr:rowOff>
    </xdr:from>
    <xdr:to>
      <xdr:col>14</xdr:col>
      <xdr:colOff>1943100</xdr:colOff>
      <xdr:row>3</xdr:row>
      <xdr:rowOff>2343150</xdr:rowOff>
    </xdr:to>
    <xdr:pic>
      <xdr:nvPicPr>
        <xdr:cNvPr id="8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5278100" y="4124325"/>
          <a:ext cx="1266825" cy="36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14</xdr:col>
      <xdr:colOff>228600</xdr:colOff>
      <xdr:row>3</xdr:row>
      <xdr:rowOff>1828800</xdr:rowOff>
    </xdr:from>
    <xdr:to>
      <xdr:col>14</xdr:col>
      <xdr:colOff>390525</xdr:colOff>
      <xdr:row>3</xdr:row>
      <xdr:rowOff>2057400</xdr:rowOff>
    </xdr:to>
    <xdr:pic>
      <xdr:nvPicPr>
        <xdr:cNvPr id="9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5087600" y="3971925"/>
          <a:ext cx="1619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28576</xdr:colOff>
      <xdr:row>3</xdr:row>
      <xdr:rowOff>1295400</xdr:rowOff>
    </xdr:from>
    <xdr:to>
      <xdr:col>11</xdr:col>
      <xdr:colOff>1038226</xdr:colOff>
      <xdr:row>3</xdr:row>
      <xdr:rowOff>1647825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839326" y="3438525"/>
          <a:ext cx="100965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19050</xdr:colOff>
      <xdr:row>3</xdr:row>
      <xdr:rowOff>923925</xdr:rowOff>
    </xdr:from>
    <xdr:to>
      <xdr:col>10</xdr:col>
      <xdr:colOff>923925</xdr:colOff>
      <xdr:row>3</xdr:row>
      <xdr:rowOff>1362075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905875" y="3067050"/>
          <a:ext cx="904875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13</xdr:col>
      <xdr:colOff>419100</xdr:colOff>
      <xdr:row>3</xdr:row>
      <xdr:rowOff>1981200</xdr:rowOff>
    </xdr:from>
    <xdr:to>
      <xdr:col>13</xdr:col>
      <xdr:colOff>1943100</xdr:colOff>
      <xdr:row>3</xdr:row>
      <xdr:rowOff>2343150</xdr:rowOff>
    </xdr:to>
    <xdr:pic>
      <xdr:nvPicPr>
        <xdr:cNvPr id="4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3230225" y="4124325"/>
          <a:ext cx="1524000" cy="36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13</xdr:col>
      <xdr:colOff>457200</xdr:colOff>
      <xdr:row>3</xdr:row>
      <xdr:rowOff>1628775</xdr:rowOff>
    </xdr:from>
    <xdr:to>
      <xdr:col>13</xdr:col>
      <xdr:colOff>619125</xdr:colOff>
      <xdr:row>3</xdr:row>
      <xdr:rowOff>1857375</xdr:rowOff>
    </xdr:to>
    <xdr:pic>
      <xdr:nvPicPr>
        <xdr:cNvPr id="5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3268325" y="3771900"/>
          <a:ext cx="1619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12</xdr:col>
      <xdr:colOff>361950</xdr:colOff>
      <xdr:row>3</xdr:row>
      <xdr:rowOff>1590675</xdr:rowOff>
    </xdr:from>
    <xdr:to>
      <xdr:col>12</xdr:col>
      <xdr:colOff>523875</xdr:colOff>
      <xdr:row>3</xdr:row>
      <xdr:rowOff>1819275</xdr:rowOff>
    </xdr:to>
    <xdr:pic>
      <xdr:nvPicPr>
        <xdr:cNvPr id="6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1325225" y="3733800"/>
          <a:ext cx="1619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12</xdr:col>
      <xdr:colOff>161925</xdr:colOff>
      <xdr:row>3</xdr:row>
      <xdr:rowOff>2019300</xdr:rowOff>
    </xdr:from>
    <xdr:to>
      <xdr:col>12</xdr:col>
      <xdr:colOff>1685925</xdr:colOff>
      <xdr:row>3</xdr:row>
      <xdr:rowOff>2381250</xdr:rowOff>
    </xdr:to>
    <xdr:pic>
      <xdr:nvPicPr>
        <xdr:cNvPr id="7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125200" y="4162425"/>
          <a:ext cx="1524000" cy="36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14</xdr:col>
      <xdr:colOff>419100</xdr:colOff>
      <xdr:row>3</xdr:row>
      <xdr:rowOff>1981200</xdr:rowOff>
    </xdr:from>
    <xdr:to>
      <xdr:col>14</xdr:col>
      <xdr:colOff>1943100</xdr:colOff>
      <xdr:row>3</xdr:row>
      <xdr:rowOff>2343150</xdr:rowOff>
    </xdr:to>
    <xdr:pic>
      <xdr:nvPicPr>
        <xdr:cNvPr id="8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5278100" y="4124325"/>
          <a:ext cx="1266825" cy="36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14</xdr:col>
      <xdr:colOff>228600</xdr:colOff>
      <xdr:row>3</xdr:row>
      <xdr:rowOff>1828800</xdr:rowOff>
    </xdr:from>
    <xdr:to>
      <xdr:col>14</xdr:col>
      <xdr:colOff>390525</xdr:colOff>
      <xdr:row>3</xdr:row>
      <xdr:rowOff>2057400</xdr:rowOff>
    </xdr:to>
    <xdr:pic>
      <xdr:nvPicPr>
        <xdr:cNvPr id="9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5087600" y="3971925"/>
          <a:ext cx="1619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28576</xdr:colOff>
      <xdr:row>3</xdr:row>
      <xdr:rowOff>1295400</xdr:rowOff>
    </xdr:from>
    <xdr:to>
      <xdr:col>11</xdr:col>
      <xdr:colOff>1038226</xdr:colOff>
      <xdr:row>3</xdr:row>
      <xdr:rowOff>1647825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839326" y="3438525"/>
          <a:ext cx="100965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9525</xdr:colOff>
      <xdr:row>3</xdr:row>
      <xdr:rowOff>952500</xdr:rowOff>
    </xdr:from>
    <xdr:to>
      <xdr:col>10</xdr:col>
      <xdr:colOff>914400</xdr:colOff>
      <xdr:row>3</xdr:row>
      <xdr:rowOff>1390650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896350" y="3095625"/>
          <a:ext cx="904875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13</xdr:col>
      <xdr:colOff>419100</xdr:colOff>
      <xdr:row>3</xdr:row>
      <xdr:rowOff>1981200</xdr:rowOff>
    </xdr:from>
    <xdr:to>
      <xdr:col>13</xdr:col>
      <xdr:colOff>1943100</xdr:colOff>
      <xdr:row>3</xdr:row>
      <xdr:rowOff>2343150</xdr:rowOff>
    </xdr:to>
    <xdr:pic>
      <xdr:nvPicPr>
        <xdr:cNvPr id="4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3230225" y="4124325"/>
          <a:ext cx="1524000" cy="36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13</xdr:col>
      <xdr:colOff>457200</xdr:colOff>
      <xdr:row>3</xdr:row>
      <xdr:rowOff>1628775</xdr:rowOff>
    </xdr:from>
    <xdr:to>
      <xdr:col>13</xdr:col>
      <xdr:colOff>619125</xdr:colOff>
      <xdr:row>3</xdr:row>
      <xdr:rowOff>1857375</xdr:rowOff>
    </xdr:to>
    <xdr:pic>
      <xdr:nvPicPr>
        <xdr:cNvPr id="5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3268325" y="3771900"/>
          <a:ext cx="1619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12</xdr:col>
      <xdr:colOff>361950</xdr:colOff>
      <xdr:row>3</xdr:row>
      <xdr:rowOff>1590675</xdr:rowOff>
    </xdr:from>
    <xdr:to>
      <xdr:col>12</xdr:col>
      <xdr:colOff>523875</xdr:colOff>
      <xdr:row>3</xdr:row>
      <xdr:rowOff>1819275</xdr:rowOff>
    </xdr:to>
    <xdr:pic>
      <xdr:nvPicPr>
        <xdr:cNvPr id="6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1325225" y="3733800"/>
          <a:ext cx="1619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12</xdr:col>
      <xdr:colOff>161925</xdr:colOff>
      <xdr:row>3</xdr:row>
      <xdr:rowOff>2019300</xdr:rowOff>
    </xdr:from>
    <xdr:to>
      <xdr:col>12</xdr:col>
      <xdr:colOff>1685925</xdr:colOff>
      <xdr:row>3</xdr:row>
      <xdr:rowOff>2381250</xdr:rowOff>
    </xdr:to>
    <xdr:pic>
      <xdr:nvPicPr>
        <xdr:cNvPr id="7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125200" y="4162425"/>
          <a:ext cx="1524000" cy="36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14</xdr:col>
      <xdr:colOff>419100</xdr:colOff>
      <xdr:row>3</xdr:row>
      <xdr:rowOff>1981200</xdr:rowOff>
    </xdr:from>
    <xdr:to>
      <xdr:col>14</xdr:col>
      <xdr:colOff>1943100</xdr:colOff>
      <xdr:row>3</xdr:row>
      <xdr:rowOff>2343150</xdr:rowOff>
    </xdr:to>
    <xdr:pic>
      <xdr:nvPicPr>
        <xdr:cNvPr id="8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5278100" y="4124325"/>
          <a:ext cx="1266825" cy="36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14</xdr:col>
      <xdr:colOff>228600</xdr:colOff>
      <xdr:row>3</xdr:row>
      <xdr:rowOff>1828800</xdr:rowOff>
    </xdr:from>
    <xdr:to>
      <xdr:col>14</xdr:col>
      <xdr:colOff>390525</xdr:colOff>
      <xdr:row>3</xdr:row>
      <xdr:rowOff>2057400</xdr:rowOff>
    </xdr:to>
    <xdr:pic>
      <xdr:nvPicPr>
        <xdr:cNvPr id="9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5087600" y="3971925"/>
          <a:ext cx="1619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28576</xdr:colOff>
      <xdr:row>3</xdr:row>
      <xdr:rowOff>1295400</xdr:rowOff>
    </xdr:from>
    <xdr:to>
      <xdr:col>11</xdr:col>
      <xdr:colOff>1038226</xdr:colOff>
      <xdr:row>3</xdr:row>
      <xdr:rowOff>1647825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839326" y="3438525"/>
          <a:ext cx="100965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19050</xdr:colOff>
      <xdr:row>3</xdr:row>
      <xdr:rowOff>923925</xdr:rowOff>
    </xdr:from>
    <xdr:to>
      <xdr:col>10</xdr:col>
      <xdr:colOff>923925</xdr:colOff>
      <xdr:row>3</xdr:row>
      <xdr:rowOff>1362075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905875" y="3067050"/>
          <a:ext cx="904875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13</xdr:col>
      <xdr:colOff>419100</xdr:colOff>
      <xdr:row>3</xdr:row>
      <xdr:rowOff>1981200</xdr:rowOff>
    </xdr:from>
    <xdr:to>
      <xdr:col>13</xdr:col>
      <xdr:colOff>1943100</xdr:colOff>
      <xdr:row>3</xdr:row>
      <xdr:rowOff>2343150</xdr:rowOff>
    </xdr:to>
    <xdr:pic>
      <xdr:nvPicPr>
        <xdr:cNvPr id="4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3230225" y="4124325"/>
          <a:ext cx="1524000" cy="36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13</xdr:col>
      <xdr:colOff>457200</xdr:colOff>
      <xdr:row>3</xdr:row>
      <xdr:rowOff>1628775</xdr:rowOff>
    </xdr:from>
    <xdr:to>
      <xdr:col>13</xdr:col>
      <xdr:colOff>619125</xdr:colOff>
      <xdr:row>3</xdr:row>
      <xdr:rowOff>1857375</xdr:rowOff>
    </xdr:to>
    <xdr:pic>
      <xdr:nvPicPr>
        <xdr:cNvPr id="5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3268325" y="3771900"/>
          <a:ext cx="1619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12</xdr:col>
      <xdr:colOff>361950</xdr:colOff>
      <xdr:row>3</xdr:row>
      <xdr:rowOff>1590675</xdr:rowOff>
    </xdr:from>
    <xdr:to>
      <xdr:col>12</xdr:col>
      <xdr:colOff>523875</xdr:colOff>
      <xdr:row>3</xdr:row>
      <xdr:rowOff>1819275</xdr:rowOff>
    </xdr:to>
    <xdr:pic>
      <xdr:nvPicPr>
        <xdr:cNvPr id="6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1325225" y="3733800"/>
          <a:ext cx="1619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12</xdr:col>
      <xdr:colOff>161925</xdr:colOff>
      <xdr:row>3</xdr:row>
      <xdr:rowOff>2019300</xdr:rowOff>
    </xdr:from>
    <xdr:to>
      <xdr:col>12</xdr:col>
      <xdr:colOff>1685925</xdr:colOff>
      <xdr:row>3</xdr:row>
      <xdr:rowOff>2381250</xdr:rowOff>
    </xdr:to>
    <xdr:pic>
      <xdr:nvPicPr>
        <xdr:cNvPr id="7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125200" y="4162425"/>
          <a:ext cx="1524000" cy="36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14</xdr:col>
      <xdr:colOff>419100</xdr:colOff>
      <xdr:row>3</xdr:row>
      <xdr:rowOff>1981200</xdr:rowOff>
    </xdr:from>
    <xdr:to>
      <xdr:col>14</xdr:col>
      <xdr:colOff>1943100</xdr:colOff>
      <xdr:row>3</xdr:row>
      <xdr:rowOff>2343150</xdr:rowOff>
    </xdr:to>
    <xdr:pic>
      <xdr:nvPicPr>
        <xdr:cNvPr id="8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5278100" y="4124325"/>
          <a:ext cx="1266825" cy="36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14</xdr:col>
      <xdr:colOff>228600</xdr:colOff>
      <xdr:row>3</xdr:row>
      <xdr:rowOff>1828800</xdr:rowOff>
    </xdr:from>
    <xdr:to>
      <xdr:col>14</xdr:col>
      <xdr:colOff>390525</xdr:colOff>
      <xdr:row>3</xdr:row>
      <xdr:rowOff>2057400</xdr:rowOff>
    </xdr:to>
    <xdr:pic>
      <xdr:nvPicPr>
        <xdr:cNvPr id="9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5087600" y="3971925"/>
          <a:ext cx="1619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28576</xdr:colOff>
      <xdr:row>3</xdr:row>
      <xdr:rowOff>1295400</xdr:rowOff>
    </xdr:from>
    <xdr:to>
      <xdr:col>11</xdr:col>
      <xdr:colOff>1038226</xdr:colOff>
      <xdr:row>3</xdr:row>
      <xdr:rowOff>1647825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839326" y="3438525"/>
          <a:ext cx="100965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19050</xdr:colOff>
      <xdr:row>3</xdr:row>
      <xdr:rowOff>923925</xdr:rowOff>
    </xdr:from>
    <xdr:to>
      <xdr:col>10</xdr:col>
      <xdr:colOff>923925</xdr:colOff>
      <xdr:row>3</xdr:row>
      <xdr:rowOff>1362075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905875" y="3067050"/>
          <a:ext cx="904875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13</xdr:col>
      <xdr:colOff>419100</xdr:colOff>
      <xdr:row>3</xdr:row>
      <xdr:rowOff>1981200</xdr:rowOff>
    </xdr:from>
    <xdr:to>
      <xdr:col>13</xdr:col>
      <xdr:colOff>1943100</xdr:colOff>
      <xdr:row>3</xdr:row>
      <xdr:rowOff>2343150</xdr:rowOff>
    </xdr:to>
    <xdr:pic>
      <xdr:nvPicPr>
        <xdr:cNvPr id="4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3230225" y="4124325"/>
          <a:ext cx="1524000" cy="36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13</xdr:col>
      <xdr:colOff>457200</xdr:colOff>
      <xdr:row>3</xdr:row>
      <xdr:rowOff>1628775</xdr:rowOff>
    </xdr:from>
    <xdr:to>
      <xdr:col>13</xdr:col>
      <xdr:colOff>619125</xdr:colOff>
      <xdr:row>3</xdr:row>
      <xdr:rowOff>1857375</xdr:rowOff>
    </xdr:to>
    <xdr:pic>
      <xdr:nvPicPr>
        <xdr:cNvPr id="5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3268325" y="3771900"/>
          <a:ext cx="1619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12</xdr:col>
      <xdr:colOff>361950</xdr:colOff>
      <xdr:row>3</xdr:row>
      <xdr:rowOff>1590675</xdr:rowOff>
    </xdr:from>
    <xdr:to>
      <xdr:col>12</xdr:col>
      <xdr:colOff>523875</xdr:colOff>
      <xdr:row>3</xdr:row>
      <xdr:rowOff>1819275</xdr:rowOff>
    </xdr:to>
    <xdr:pic>
      <xdr:nvPicPr>
        <xdr:cNvPr id="6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1325225" y="3733800"/>
          <a:ext cx="1619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12</xdr:col>
      <xdr:colOff>161925</xdr:colOff>
      <xdr:row>3</xdr:row>
      <xdr:rowOff>2019300</xdr:rowOff>
    </xdr:from>
    <xdr:to>
      <xdr:col>12</xdr:col>
      <xdr:colOff>1685925</xdr:colOff>
      <xdr:row>3</xdr:row>
      <xdr:rowOff>2381250</xdr:rowOff>
    </xdr:to>
    <xdr:pic>
      <xdr:nvPicPr>
        <xdr:cNvPr id="7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125200" y="4162425"/>
          <a:ext cx="1524000" cy="36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14</xdr:col>
      <xdr:colOff>419100</xdr:colOff>
      <xdr:row>3</xdr:row>
      <xdr:rowOff>1981200</xdr:rowOff>
    </xdr:from>
    <xdr:to>
      <xdr:col>14</xdr:col>
      <xdr:colOff>1943100</xdr:colOff>
      <xdr:row>3</xdr:row>
      <xdr:rowOff>2343150</xdr:rowOff>
    </xdr:to>
    <xdr:pic>
      <xdr:nvPicPr>
        <xdr:cNvPr id="8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5278100" y="4124325"/>
          <a:ext cx="1266825" cy="36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14</xdr:col>
      <xdr:colOff>228600</xdr:colOff>
      <xdr:row>3</xdr:row>
      <xdr:rowOff>1828800</xdr:rowOff>
    </xdr:from>
    <xdr:to>
      <xdr:col>14</xdr:col>
      <xdr:colOff>390525</xdr:colOff>
      <xdr:row>3</xdr:row>
      <xdr:rowOff>2057400</xdr:rowOff>
    </xdr:to>
    <xdr:pic>
      <xdr:nvPicPr>
        <xdr:cNvPr id="9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5087600" y="3971925"/>
          <a:ext cx="1619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28576</xdr:colOff>
      <xdr:row>3</xdr:row>
      <xdr:rowOff>1295400</xdr:rowOff>
    </xdr:from>
    <xdr:to>
      <xdr:col>11</xdr:col>
      <xdr:colOff>1038226</xdr:colOff>
      <xdr:row>3</xdr:row>
      <xdr:rowOff>1647825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839326" y="3438525"/>
          <a:ext cx="100965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19050</xdr:colOff>
      <xdr:row>3</xdr:row>
      <xdr:rowOff>923925</xdr:rowOff>
    </xdr:from>
    <xdr:to>
      <xdr:col>10</xdr:col>
      <xdr:colOff>923925</xdr:colOff>
      <xdr:row>3</xdr:row>
      <xdr:rowOff>1362075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905875" y="3067050"/>
          <a:ext cx="904875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13</xdr:col>
      <xdr:colOff>419100</xdr:colOff>
      <xdr:row>3</xdr:row>
      <xdr:rowOff>1981200</xdr:rowOff>
    </xdr:from>
    <xdr:to>
      <xdr:col>13</xdr:col>
      <xdr:colOff>1943100</xdr:colOff>
      <xdr:row>3</xdr:row>
      <xdr:rowOff>2343150</xdr:rowOff>
    </xdr:to>
    <xdr:pic>
      <xdr:nvPicPr>
        <xdr:cNvPr id="4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3230225" y="4124325"/>
          <a:ext cx="1524000" cy="36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13</xdr:col>
      <xdr:colOff>457200</xdr:colOff>
      <xdr:row>3</xdr:row>
      <xdr:rowOff>1628775</xdr:rowOff>
    </xdr:from>
    <xdr:to>
      <xdr:col>13</xdr:col>
      <xdr:colOff>619125</xdr:colOff>
      <xdr:row>3</xdr:row>
      <xdr:rowOff>1857375</xdr:rowOff>
    </xdr:to>
    <xdr:pic>
      <xdr:nvPicPr>
        <xdr:cNvPr id="5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3268325" y="3771900"/>
          <a:ext cx="1619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12</xdr:col>
      <xdr:colOff>361950</xdr:colOff>
      <xdr:row>3</xdr:row>
      <xdr:rowOff>1590675</xdr:rowOff>
    </xdr:from>
    <xdr:to>
      <xdr:col>12</xdr:col>
      <xdr:colOff>523875</xdr:colOff>
      <xdr:row>3</xdr:row>
      <xdr:rowOff>1819275</xdr:rowOff>
    </xdr:to>
    <xdr:pic>
      <xdr:nvPicPr>
        <xdr:cNvPr id="6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1325225" y="3733800"/>
          <a:ext cx="1619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12</xdr:col>
      <xdr:colOff>161925</xdr:colOff>
      <xdr:row>3</xdr:row>
      <xdr:rowOff>2019300</xdr:rowOff>
    </xdr:from>
    <xdr:to>
      <xdr:col>12</xdr:col>
      <xdr:colOff>1685925</xdr:colOff>
      <xdr:row>3</xdr:row>
      <xdr:rowOff>2381250</xdr:rowOff>
    </xdr:to>
    <xdr:pic>
      <xdr:nvPicPr>
        <xdr:cNvPr id="7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125200" y="4162425"/>
          <a:ext cx="1524000" cy="36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14</xdr:col>
      <xdr:colOff>419100</xdr:colOff>
      <xdr:row>3</xdr:row>
      <xdr:rowOff>1981200</xdr:rowOff>
    </xdr:from>
    <xdr:to>
      <xdr:col>14</xdr:col>
      <xdr:colOff>1943100</xdr:colOff>
      <xdr:row>3</xdr:row>
      <xdr:rowOff>2343150</xdr:rowOff>
    </xdr:to>
    <xdr:pic>
      <xdr:nvPicPr>
        <xdr:cNvPr id="8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5278100" y="4124325"/>
          <a:ext cx="1266825" cy="36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14</xdr:col>
      <xdr:colOff>228600</xdr:colOff>
      <xdr:row>3</xdr:row>
      <xdr:rowOff>1828800</xdr:rowOff>
    </xdr:from>
    <xdr:to>
      <xdr:col>14</xdr:col>
      <xdr:colOff>390525</xdr:colOff>
      <xdr:row>3</xdr:row>
      <xdr:rowOff>2057400</xdr:rowOff>
    </xdr:to>
    <xdr:pic>
      <xdr:nvPicPr>
        <xdr:cNvPr id="9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5087600" y="3971925"/>
          <a:ext cx="1619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28576</xdr:colOff>
      <xdr:row>3</xdr:row>
      <xdr:rowOff>1295400</xdr:rowOff>
    </xdr:from>
    <xdr:to>
      <xdr:col>11</xdr:col>
      <xdr:colOff>1038226</xdr:colOff>
      <xdr:row>3</xdr:row>
      <xdr:rowOff>1647825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839326" y="3438525"/>
          <a:ext cx="100965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19050</xdr:colOff>
      <xdr:row>3</xdr:row>
      <xdr:rowOff>923925</xdr:rowOff>
    </xdr:from>
    <xdr:to>
      <xdr:col>10</xdr:col>
      <xdr:colOff>923925</xdr:colOff>
      <xdr:row>3</xdr:row>
      <xdr:rowOff>1362075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905875" y="3067050"/>
          <a:ext cx="904875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13</xdr:col>
      <xdr:colOff>419100</xdr:colOff>
      <xdr:row>3</xdr:row>
      <xdr:rowOff>1981200</xdr:rowOff>
    </xdr:from>
    <xdr:to>
      <xdr:col>13</xdr:col>
      <xdr:colOff>1943100</xdr:colOff>
      <xdr:row>3</xdr:row>
      <xdr:rowOff>2343150</xdr:rowOff>
    </xdr:to>
    <xdr:pic>
      <xdr:nvPicPr>
        <xdr:cNvPr id="4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3230225" y="4124325"/>
          <a:ext cx="1524000" cy="36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13</xdr:col>
      <xdr:colOff>457200</xdr:colOff>
      <xdr:row>3</xdr:row>
      <xdr:rowOff>1628775</xdr:rowOff>
    </xdr:from>
    <xdr:to>
      <xdr:col>13</xdr:col>
      <xdr:colOff>619125</xdr:colOff>
      <xdr:row>3</xdr:row>
      <xdr:rowOff>1857375</xdr:rowOff>
    </xdr:to>
    <xdr:pic>
      <xdr:nvPicPr>
        <xdr:cNvPr id="5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3268325" y="3771900"/>
          <a:ext cx="1619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12</xdr:col>
      <xdr:colOff>361950</xdr:colOff>
      <xdr:row>3</xdr:row>
      <xdr:rowOff>1590675</xdr:rowOff>
    </xdr:from>
    <xdr:to>
      <xdr:col>12</xdr:col>
      <xdr:colOff>523875</xdr:colOff>
      <xdr:row>3</xdr:row>
      <xdr:rowOff>1819275</xdr:rowOff>
    </xdr:to>
    <xdr:pic>
      <xdr:nvPicPr>
        <xdr:cNvPr id="6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1325225" y="3733800"/>
          <a:ext cx="1619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12</xdr:col>
      <xdr:colOff>161925</xdr:colOff>
      <xdr:row>3</xdr:row>
      <xdr:rowOff>2019300</xdr:rowOff>
    </xdr:from>
    <xdr:to>
      <xdr:col>12</xdr:col>
      <xdr:colOff>1685925</xdr:colOff>
      <xdr:row>3</xdr:row>
      <xdr:rowOff>2381250</xdr:rowOff>
    </xdr:to>
    <xdr:pic>
      <xdr:nvPicPr>
        <xdr:cNvPr id="7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125200" y="4162425"/>
          <a:ext cx="1524000" cy="36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14</xdr:col>
      <xdr:colOff>419100</xdr:colOff>
      <xdr:row>3</xdr:row>
      <xdr:rowOff>1981200</xdr:rowOff>
    </xdr:from>
    <xdr:to>
      <xdr:col>14</xdr:col>
      <xdr:colOff>1943100</xdr:colOff>
      <xdr:row>3</xdr:row>
      <xdr:rowOff>2343150</xdr:rowOff>
    </xdr:to>
    <xdr:pic>
      <xdr:nvPicPr>
        <xdr:cNvPr id="8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5278100" y="4124325"/>
          <a:ext cx="1266825" cy="36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14</xdr:col>
      <xdr:colOff>228600</xdr:colOff>
      <xdr:row>3</xdr:row>
      <xdr:rowOff>1828800</xdr:rowOff>
    </xdr:from>
    <xdr:to>
      <xdr:col>14</xdr:col>
      <xdr:colOff>390525</xdr:colOff>
      <xdr:row>3</xdr:row>
      <xdr:rowOff>2057400</xdr:rowOff>
    </xdr:to>
    <xdr:pic>
      <xdr:nvPicPr>
        <xdr:cNvPr id="9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5087600" y="3971925"/>
          <a:ext cx="1619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28576</xdr:colOff>
      <xdr:row>3</xdr:row>
      <xdr:rowOff>1295400</xdr:rowOff>
    </xdr:from>
    <xdr:to>
      <xdr:col>11</xdr:col>
      <xdr:colOff>1038226</xdr:colOff>
      <xdr:row>3</xdr:row>
      <xdr:rowOff>1647825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839326" y="3438525"/>
          <a:ext cx="100965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19050</xdr:colOff>
      <xdr:row>3</xdr:row>
      <xdr:rowOff>923925</xdr:rowOff>
    </xdr:from>
    <xdr:to>
      <xdr:col>10</xdr:col>
      <xdr:colOff>923925</xdr:colOff>
      <xdr:row>3</xdr:row>
      <xdr:rowOff>1362075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905875" y="3067050"/>
          <a:ext cx="904875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13</xdr:col>
      <xdr:colOff>419100</xdr:colOff>
      <xdr:row>3</xdr:row>
      <xdr:rowOff>1981200</xdr:rowOff>
    </xdr:from>
    <xdr:to>
      <xdr:col>13</xdr:col>
      <xdr:colOff>1943100</xdr:colOff>
      <xdr:row>3</xdr:row>
      <xdr:rowOff>2343150</xdr:rowOff>
    </xdr:to>
    <xdr:pic>
      <xdr:nvPicPr>
        <xdr:cNvPr id="4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3230225" y="4124325"/>
          <a:ext cx="1524000" cy="36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13</xdr:col>
      <xdr:colOff>457200</xdr:colOff>
      <xdr:row>3</xdr:row>
      <xdr:rowOff>1628775</xdr:rowOff>
    </xdr:from>
    <xdr:to>
      <xdr:col>13</xdr:col>
      <xdr:colOff>619125</xdr:colOff>
      <xdr:row>3</xdr:row>
      <xdr:rowOff>1857375</xdr:rowOff>
    </xdr:to>
    <xdr:pic>
      <xdr:nvPicPr>
        <xdr:cNvPr id="5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3268325" y="3771900"/>
          <a:ext cx="1619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12</xdr:col>
      <xdr:colOff>361950</xdr:colOff>
      <xdr:row>3</xdr:row>
      <xdr:rowOff>1590675</xdr:rowOff>
    </xdr:from>
    <xdr:to>
      <xdr:col>12</xdr:col>
      <xdr:colOff>523875</xdr:colOff>
      <xdr:row>3</xdr:row>
      <xdr:rowOff>1819275</xdr:rowOff>
    </xdr:to>
    <xdr:pic>
      <xdr:nvPicPr>
        <xdr:cNvPr id="6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1325225" y="3733800"/>
          <a:ext cx="1619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12</xdr:col>
      <xdr:colOff>161925</xdr:colOff>
      <xdr:row>3</xdr:row>
      <xdr:rowOff>2019300</xdr:rowOff>
    </xdr:from>
    <xdr:to>
      <xdr:col>12</xdr:col>
      <xdr:colOff>1685925</xdr:colOff>
      <xdr:row>3</xdr:row>
      <xdr:rowOff>2381250</xdr:rowOff>
    </xdr:to>
    <xdr:pic>
      <xdr:nvPicPr>
        <xdr:cNvPr id="7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125200" y="4162425"/>
          <a:ext cx="1524000" cy="36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14</xdr:col>
      <xdr:colOff>419100</xdr:colOff>
      <xdr:row>3</xdr:row>
      <xdr:rowOff>1981200</xdr:rowOff>
    </xdr:from>
    <xdr:to>
      <xdr:col>14</xdr:col>
      <xdr:colOff>1943100</xdr:colOff>
      <xdr:row>3</xdr:row>
      <xdr:rowOff>2343150</xdr:rowOff>
    </xdr:to>
    <xdr:pic>
      <xdr:nvPicPr>
        <xdr:cNvPr id="8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5278100" y="4124325"/>
          <a:ext cx="1266825" cy="36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14</xdr:col>
      <xdr:colOff>228600</xdr:colOff>
      <xdr:row>3</xdr:row>
      <xdr:rowOff>1828800</xdr:rowOff>
    </xdr:from>
    <xdr:to>
      <xdr:col>14</xdr:col>
      <xdr:colOff>390525</xdr:colOff>
      <xdr:row>3</xdr:row>
      <xdr:rowOff>2057400</xdr:rowOff>
    </xdr:to>
    <xdr:pic>
      <xdr:nvPicPr>
        <xdr:cNvPr id="9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5087600" y="3971925"/>
          <a:ext cx="1619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28576</xdr:colOff>
      <xdr:row>3</xdr:row>
      <xdr:rowOff>1295400</xdr:rowOff>
    </xdr:from>
    <xdr:to>
      <xdr:col>11</xdr:col>
      <xdr:colOff>1038226</xdr:colOff>
      <xdr:row>3</xdr:row>
      <xdr:rowOff>1647825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839326" y="3438525"/>
          <a:ext cx="100965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19050</xdr:colOff>
      <xdr:row>3</xdr:row>
      <xdr:rowOff>923925</xdr:rowOff>
    </xdr:from>
    <xdr:to>
      <xdr:col>10</xdr:col>
      <xdr:colOff>923925</xdr:colOff>
      <xdr:row>3</xdr:row>
      <xdr:rowOff>1362075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905875" y="3067050"/>
          <a:ext cx="904875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13</xdr:col>
      <xdr:colOff>419100</xdr:colOff>
      <xdr:row>3</xdr:row>
      <xdr:rowOff>1981200</xdr:rowOff>
    </xdr:from>
    <xdr:to>
      <xdr:col>13</xdr:col>
      <xdr:colOff>1943100</xdr:colOff>
      <xdr:row>3</xdr:row>
      <xdr:rowOff>2343150</xdr:rowOff>
    </xdr:to>
    <xdr:pic>
      <xdr:nvPicPr>
        <xdr:cNvPr id="4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3230225" y="4124325"/>
          <a:ext cx="1524000" cy="36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13</xdr:col>
      <xdr:colOff>457200</xdr:colOff>
      <xdr:row>3</xdr:row>
      <xdr:rowOff>1628775</xdr:rowOff>
    </xdr:from>
    <xdr:to>
      <xdr:col>13</xdr:col>
      <xdr:colOff>619125</xdr:colOff>
      <xdr:row>3</xdr:row>
      <xdr:rowOff>1857375</xdr:rowOff>
    </xdr:to>
    <xdr:pic>
      <xdr:nvPicPr>
        <xdr:cNvPr id="5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3268325" y="3771900"/>
          <a:ext cx="1619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12</xdr:col>
      <xdr:colOff>361950</xdr:colOff>
      <xdr:row>3</xdr:row>
      <xdr:rowOff>1590675</xdr:rowOff>
    </xdr:from>
    <xdr:to>
      <xdr:col>12</xdr:col>
      <xdr:colOff>523875</xdr:colOff>
      <xdr:row>3</xdr:row>
      <xdr:rowOff>1819275</xdr:rowOff>
    </xdr:to>
    <xdr:pic>
      <xdr:nvPicPr>
        <xdr:cNvPr id="6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1325225" y="3733800"/>
          <a:ext cx="1619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12</xdr:col>
      <xdr:colOff>161925</xdr:colOff>
      <xdr:row>3</xdr:row>
      <xdr:rowOff>2019300</xdr:rowOff>
    </xdr:from>
    <xdr:to>
      <xdr:col>12</xdr:col>
      <xdr:colOff>1685925</xdr:colOff>
      <xdr:row>3</xdr:row>
      <xdr:rowOff>2381250</xdr:rowOff>
    </xdr:to>
    <xdr:pic>
      <xdr:nvPicPr>
        <xdr:cNvPr id="7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125200" y="4162425"/>
          <a:ext cx="1524000" cy="36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14</xdr:col>
      <xdr:colOff>419100</xdr:colOff>
      <xdr:row>3</xdr:row>
      <xdr:rowOff>1981200</xdr:rowOff>
    </xdr:from>
    <xdr:to>
      <xdr:col>14</xdr:col>
      <xdr:colOff>1943100</xdr:colOff>
      <xdr:row>3</xdr:row>
      <xdr:rowOff>2343150</xdr:rowOff>
    </xdr:to>
    <xdr:pic>
      <xdr:nvPicPr>
        <xdr:cNvPr id="8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5278100" y="4124325"/>
          <a:ext cx="1266825" cy="36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14</xdr:col>
      <xdr:colOff>228600</xdr:colOff>
      <xdr:row>3</xdr:row>
      <xdr:rowOff>1828800</xdr:rowOff>
    </xdr:from>
    <xdr:to>
      <xdr:col>14</xdr:col>
      <xdr:colOff>390525</xdr:colOff>
      <xdr:row>3</xdr:row>
      <xdr:rowOff>2057400</xdr:rowOff>
    </xdr:to>
    <xdr:pic>
      <xdr:nvPicPr>
        <xdr:cNvPr id="9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5087600" y="3971925"/>
          <a:ext cx="1619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28576</xdr:colOff>
      <xdr:row>3</xdr:row>
      <xdr:rowOff>1295400</xdr:rowOff>
    </xdr:from>
    <xdr:to>
      <xdr:col>11</xdr:col>
      <xdr:colOff>1038226</xdr:colOff>
      <xdr:row>3</xdr:row>
      <xdr:rowOff>1647825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839326" y="3438525"/>
          <a:ext cx="100965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19050</xdr:colOff>
      <xdr:row>3</xdr:row>
      <xdr:rowOff>923925</xdr:rowOff>
    </xdr:from>
    <xdr:to>
      <xdr:col>10</xdr:col>
      <xdr:colOff>923925</xdr:colOff>
      <xdr:row>3</xdr:row>
      <xdr:rowOff>1362075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905875" y="3067050"/>
          <a:ext cx="904875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13</xdr:col>
      <xdr:colOff>419100</xdr:colOff>
      <xdr:row>3</xdr:row>
      <xdr:rowOff>1981200</xdr:rowOff>
    </xdr:from>
    <xdr:to>
      <xdr:col>13</xdr:col>
      <xdr:colOff>1943100</xdr:colOff>
      <xdr:row>3</xdr:row>
      <xdr:rowOff>2343150</xdr:rowOff>
    </xdr:to>
    <xdr:pic>
      <xdr:nvPicPr>
        <xdr:cNvPr id="4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3230225" y="4124325"/>
          <a:ext cx="1524000" cy="36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13</xdr:col>
      <xdr:colOff>457200</xdr:colOff>
      <xdr:row>3</xdr:row>
      <xdr:rowOff>1628775</xdr:rowOff>
    </xdr:from>
    <xdr:to>
      <xdr:col>13</xdr:col>
      <xdr:colOff>619125</xdr:colOff>
      <xdr:row>3</xdr:row>
      <xdr:rowOff>1857375</xdr:rowOff>
    </xdr:to>
    <xdr:pic>
      <xdr:nvPicPr>
        <xdr:cNvPr id="5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3268325" y="3771900"/>
          <a:ext cx="1619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12</xdr:col>
      <xdr:colOff>361950</xdr:colOff>
      <xdr:row>3</xdr:row>
      <xdr:rowOff>1590675</xdr:rowOff>
    </xdr:from>
    <xdr:to>
      <xdr:col>12</xdr:col>
      <xdr:colOff>523875</xdr:colOff>
      <xdr:row>3</xdr:row>
      <xdr:rowOff>1819275</xdr:rowOff>
    </xdr:to>
    <xdr:pic>
      <xdr:nvPicPr>
        <xdr:cNvPr id="6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1325225" y="3733800"/>
          <a:ext cx="1619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12</xdr:col>
      <xdr:colOff>161925</xdr:colOff>
      <xdr:row>3</xdr:row>
      <xdr:rowOff>2019300</xdr:rowOff>
    </xdr:from>
    <xdr:to>
      <xdr:col>12</xdr:col>
      <xdr:colOff>1685925</xdr:colOff>
      <xdr:row>3</xdr:row>
      <xdr:rowOff>2381250</xdr:rowOff>
    </xdr:to>
    <xdr:pic>
      <xdr:nvPicPr>
        <xdr:cNvPr id="7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125200" y="4162425"/>
          <a:ext cx="1524000" cy="36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14</xdr:col>
      <xdr:colOff>419100</xdr:colOff>
      <xdr:row>3</xdr:row>
      <xdr:rowOff>1981200</xdr:rowOff>
    </xdr:from>
    <xdr:to>
      <xdr:col>14</xdr:col>
      <xdr:colOff>1943100</xdr:colOff>
      <xdr:row>3</xdr:row>
      <xdr:rowOff>2343150</xdr:rowOff>
    </xdr:to>
    <xdr:pic>
      <xdr:nvPicPr>
        <xdr:cNvPr id="8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5278100" y="4124325"/>
          <a:ext cx="1266825" cy="36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14</xdr:col>
      <xdr:colOff>228600</xdr:colOff>
      <xdr:row>3</xdr:row>
      <xdr:rowOff>1828800</xdr:rowOff>
    </xdr:from>
    <xdr:to>
      <xdr:col>14</xdr:col>
      <xdr:colOff>390525</xdr:colOff>
      <xdr:row>3</xdr:row>
      <xdr:rowOff>2057400</xdr:rowOff>
    </xdr:to>
    <xdr:pic>
      <xdr:nvPicPr>
        <xdr:cNvPr id="9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5087600" y="3971925"/>
          <a:ext cx="1619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28576</xdr:colOff>
      <xdr:row>3</xdr:row>
      <xdr:rowOff>1295400</xdr:rowOff>
    </xdr:from>
    <xdr:to>
      <xdr:col>11</xdr:col>
      <xdr:colOff>1038226</xdr:colOff>
      <xdr:row>3</xdr:row>
      <xdr:rowOff>1647825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839326" y="3438525"/>
          <a:ext cx="100965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19050</xdr:colOff>
      <xdr:row>3</xdr:row>
      <xdr:rowOff>923925</xdr:rowOff>
    </xdr:from>
    <xdr:to>
      <xdr:col>10</xdr:col>
      <xdr:colOff>923925</xdr:colOff>
      <xdr:row>3</xdr:row>
      <xdr:rowOff>1362075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905875" y="3067050"/>
          <a:ext cx="904875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13</xdr:col>
      <xdr:colOff>419100</xdr:colOff>
      <xdr:row>3</xdr:row>
      <xdr:rowOff>1981200</xdr:rowOff>
    </xdr:from>
    <xdr:to>
      <xdr:col>13</xdr:col>
      <xdr:colOff>1943100</xdr:colOff>
      <xdr:row>3</xdr:row>
      <xdr:rowOff>2343150</xdr:rowOff>
    </xdr:to>
    <xdr:pic>
      <xdr:nvPicPr>
        <xdr:cNvPr id="4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3230225" y="4124325"/>
          <a:ext cx="1524000" cy="36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13</xdr:col>
      <xdr:colOff>457200</xdr:colOff>
      <xdr:row>3</xdr:row>
      <xdr:rowOff>1628775</xdr:rowOff>
    </xdr:from>
    <xdr:to>
      <xdr:col>13</xdr:col>
      <xdr:colOff>619125</xdr:colOff>
      <xdr:row>3</xdr:row>
      <xdr:rowOff>1857375</xdr:rowOff>
    </xdr:to>
    <xdr:pic>
      <xdr:nvPicPr>
        <xdr:cNvPr id="5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3268325" y="3771900"/>
          <a:ext cx="1619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12</xdr:col>
      <xdr:colOff>361950</xdr:colOff>
      <xdr:row>3</xdr:row>
      <xdr:rowOff>1590675</xdr:rowOff>
    </xdr:from>
    <xdr:to>
      <xdr:col>12</xdr:col>
      <xdr:colOff>523875</xdr:colOff>
      <xdr:row>3</xdr:row>
      <xdr:rowOff>1819275</xdr:rowOff>
    </xdr:to>
    <xdr:pic>
      <xdr:nvPicPr>
        <xdr:cNvPr id="6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1325225" y="3733800"/>
          <a:ext cx="1619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12</xdr:col>
      <xdr:colOff>161925</xdr:colOff>
      <xdr:row>3</xdr:row>
      <xdr:rowOff>2019300</xdr:rowOff>
    </xdr:from>
    <xdr:to>
      <xdr:col>12</xdr:col>
      <xdr:colOff>1685925</xdr:colOff>
      <xdr:row>3</xdr:row>
      <xdr:rowOff>2381250</xdr:rowOff>
    </xdr:to>
    <xdr:pic>
      <xdr:nvPicPr>
        <xdr:cNvPr id="7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125200" y="4162425"/>
          <a:ext cx="1524000" cy="36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14</xdr:col>
      <xdr:colOff>419100</xdr:colOff>
      <xdr:row>3</xdr:row>
      <xdr:rowOff>1981200</xdr:rowOff>
    </xdr:from>
    <xdr:to>
      <xdr:col>14</xdr:col>
      <xdr:colOff>1943100</xdr:colOff>
      <xdr:row>3</xdr:row>
      <xdr:rowOff>2343150</xdr:rowOff>
    </xdr:to>
    <xdr:pic>
      <xdr:nvPicPr>
        <xdr:cNvPr id="8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5278100" y="4124325"/>
          <a:ext cx="1266825" cy="36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14</xdr:col>
      <xdr:colOff>228600</xdr:colOff>
      <xdr:row>3</xdr:row>
      <xdr:rowOff>1828800</xdr:rowOff>
    </xdr:from>
    <xdr:to>
      <xdr:col>14</xdr:col>
      <xdr:colOff>390525</xdr:colOff>
      <xdr:row>3</xdr:row>
      <xdr:rowOff>2057400</xdr:rowOff>
    </xdr:to>
    <xdr:pic>
      <xdr:nvPicPr>
        <xdr:cNvPr id="9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5087600" y="3971925"/>
          <a:ext cx="1619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28576</xdr:colOff>
      <xdr:row>3</xdr:row>
      <xdr:rowOff>1295400</xdr:rowOff>
    </xdr:from>
    <xdr:to>
      <xdr:col>11</xdr:col>
      <xdr:colOff>1038226</xdr:colOff>
      <xdr:row>3</xdr:row>
      <xdr:rowOff>1647825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839326" y="3438525"/>
          <a:ext cx="100965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19050</xdr:colOff>
      <xdr:row>3</xdr:row>
      <xdr:rowOff>923925</xdr:rowOff>
    </xdr:from>
    <xdr:to>
      <xdr:col>10</xdr:col>
      <xdr:colOff>923925</xdr:colOff>
      <xdr:row>3</xdr:row>
      <xdr:rowOff>1362075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905875" y="3067050"/>
          <a:ext cx="904875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13</xdr:col>
      <xdr:colOff>419100</xdr:colOff>
      <xdr:row>3</xdr:row>
      <xdr:rowOff>1981200</xdr:rowOff>
    </xdr:from>
    <xdr:to>
      <xdr:col>13</xdr:col>
      <xdr:colOff>1943100</xdr:colOff>
      <xdr:row>3</xdr:row>
      <xdr:rowOff>2343150</xdr:rowOff>
    </xdr:to>
    <xdr:pic>
      <xdr:nvPicPr>
        <xdr:cNvPr id="4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3230225" y="4124325"/>
          <a:ext cx="1524000" cy="36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13</xdr:col>
      <xdr:colOff>457200</xdr:colOff>
      <xdr:row>3</xdr:row>
      <xdr:rowOff>1628775</xdr:rowOff>
    </xdr:from>
    <xdr:to>
      <xdr:col>13</xdr:col>
      <xdr:colOff>619125</xdr:colOff>
      <xdr:row>3</xdr:row>
      <xdr:rowOff>1857375</xdr:rowOff>
    </xdr:to>
    <xdr:pic>
      <xdr:nvPicPr>
        <xdr:cNvPr id="5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3268325" y="3771900"/>
          <a:ext cx="1619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12</xdr:col>
      <xdr:colOff>361950</xdr:colOff>
      <xdr:row>3</xdr:row>
      <xdr:rowOff>1590675</xdr:rowOff>
    </xdr:from>
    <xdr:to>
      <xdr:col>12</xdr:col>
      <xdr:colOff>523875</xdr:colOff>
      <xdr:row>3</xdr:row>
      <xdr:rowOff>1819275</xdr:rowOff>
    </xdr:to>
    <xdr:pic>
      <xdr:nvPicPr>
        <xdr:cNvPr id="6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1325225" y="3733800"/>
          <a:ext cx="1619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12</xdr:col>
      <xdr:colOff>161925</xdr:colOff>
      <xdr:row>3</xdr:row>
      <xdr:rowOff>2019300</xdr:rowOff>
    </xdr:from>
    <xdr:to>
      <xdr:col>12</xdr:col>
      <xdr:colOff>1685925</xdr:colOff>
      <xdr:row>3</xdr:row>
      <xdr:rowOff>2381250</xdr:rowOff>
    </xdr:to>
    <xdr:pic>
      <xdr:nvPicPr>
        <xdr:cNvPr id="7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125200" y="4162425"/>
          <a:ext cx="1524000" cy="36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14</xdr:col>
      <xdr:colOff>419100</xdr:colOff>
      <xdr:row>3</xdr:row>
      <xdr:rowOff>1981200</xdr:rowOff>
    </xdr:from>
    <xdr:to>
      <xdr:col>14</xdr:col>
      <xdr:colOff>1943100</xdr:colOff>
      <xdr:row>3</xdr:row>
      <xdr:rowOff>2343150</xdr:rowOff>
    </xdr:to>
    <xdr:pic>
      <xdr:nvPicPr>
        <xdr:cNvPr id="8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5278100" y="4124325"/>
          <a:ext cx="1266825" cy="36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14</xdr:col>
      <xdr:colOff>228600</xdr:colOff>
      <xdr:row>3</xdr:row>
      <xdr:rowOff>1828800</xdr:rowOff>
    </xdr:from>
    <xdr:to>
      <xdr:col>14</xdr:col>
      <xdr:colOff>390525</xdr:colOff>
      <xdr:row>3</xdr:row>
      <xdr:rowOff>2057400</xdr:rowOff>
    </xdr:to>
    <xdr:pic>
      <xdr:nvPicPr>
        <xdr:cNvPr id="9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5087600" y="3971925"/>
          <a:ext cx="1619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28576</xdr:colOff>
      <xdr:row>3</xdr:row>
      <xdr:rowOff>1295400</xdr:rowOff>
    </xdr:from>
    <xdr:to>
      <xdr:col>11</xdr:col>
      <xdr:colOff>1038226</xdr:colOff>
      <xdr:row>3</xdr:row>
      <xdr:rowOff>1647825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839326" y="3438525"/>
          <a:ext cx="100965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19050</xdr:colOff>
      <xdr:row>3</xdr:row>
      <xdr:rowOff>923925</xdr:rowOff>
    </xdr:from>
    <xdr:to>
      <xdr:col>10</xdr:col>
      <xdr:colOff>923925</xdr:colOff>
      <xdr:row>3</xdr:row>
      <xdr:rowOff>1362075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905875" y="3067050"/>
          <a:ext cx="904875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13</xdr:col>
      <xdr:colOff>419100</xdr:colOff>
      <xdr:row>3</xdr:row>
      <xdr:rowOff>1981200</xdr:rowOff>
    </xdr:from>
    <xdr:to>
      <xdr:col>13</xdr:col>
      <xdr:colOff>1943100</xdr:colOff>
      <xdr:row>3</xdr:row>
      <xdr:rowOff>2343150</xdr:rowOff>
    </xdr:to>
    <xdr:pic>
      <xdr:nvPicPr>
        <xdr:cNvPr id="4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3230225" y="4124325"/>
          <a:ext cx="1524000" cy="36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13</xdr:col>
      <xdr:colOff>457200</xdr:colOff>
      <xdr:row>3</xdr:row>
      <xdr:rowOff>1628775</xdr:rowOff>
    </xdr:from>
    <xdr:to>
      <xdr:col>13</xdr:col>
      <xdr:colOff>619125</xdr:colOff>
      <xdr:row>3</xdr:row>
      <xdr:rowOff>1857375</xdr:rowOff>
    </xdr:to>
    <xdr:pic>
      <xdr:nvPicPr>
        <xdr:cNvPr id="5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3268325" y="3771900"/>
          <a:ext cx="1619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12</xdr:col>
      <xdr:colOff>361950</xdr:colOff>
      <xdr:row>3</xdr:row>
      <xdr:rowOff>1590675</xdr:rowOff>
    </xdr:from>
    <xdr:to>
      <xdr:col>12</xdr:col>
      <xdr:colOff>523875</xdr:colOff>
      <xdr:row>3</xdr:row>
      <xdr:rowOff>1819275</xdr:rowOff>
    </xdr:to>
    <xdr:pic>
      <xdr:nvPicPr>
        <xdr:cNvPr id="6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1325225" y="3733800"/>
          <a:ext cx="1619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12</xdr:col>
      <xdr:colOff>161925</xdr:colOff>
      <xdr:row>3</xdr:row>
      <xdr:rowOff>2019300</xdr:rowOff>
    </xdr:from>
    <xdr:to>
      <xdr:col>12</xdr:col>
      <xdr:colOff>1685925</xdr:colOff>
      <xdr:row>3</xdr:row>
      <xdr:rowOff>2381250</xdr:rowOff>
    </xdr:to>
    <xdr:pic>
      <xdr:nvPicPr>
        <xdr:cNvPr id="7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125200" y="4162425"/>
          <a:ext cx="1524000" cy="36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14</xdr:col>
      <xdr:colOff>419100</xdr:colOff>
      <xdr:row>3</xdr:row>
      <xdr:rowOff>1981200</xdr:rowOff>
    </xdr:from>
    <xdr:to>
      <xdr:col>14</xdr:col>
      <xdr:colOff>1943100</xdr:colOff>
      <xdr:row>3</xdr:row>
      <xdr:rowOff>2343150</xdr:rowOff>
    </xdr:to>
    <xdr:pic>
      <xdr:nvPicPr>
        <xdr:cNvPr id="8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5278100" y="4124325"/>
          <a:ext cx="1266825" cy="36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14</xdr:col>
      <xdr:colOff>228600</xdr:colOff>
      <xdr:row>3</xdr:row>
      <xdr:rowOff>1828800</xdr:rowOff>
    </xdr:from>
    <xdr:to>
      <xdr:col>14</xdr:col>
      <xdr:colOff>390525</xdr:colOff>
      <xdr:row>3</xdr:row>
      <xdr:rowOff>2057400</xdr:rowOff>
    </xdr:to>
    <xdr:pic>
      <xdr:nvPicPr>
        <xdr:cNvPr id="9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5087600" y="3971925"/>
          <a:ext cx="1619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O15"/>
  <sheetViews>
    <sheetView view="pageBreakPreview" zoomScaleNormal="100" zoomScaleSheetLayoutView="100" workbookViewId="0">
      <selection activeCell="M10" sqref="M10"/>
    </sheetView>
  </sheetViews>
  <sheetFormatPr defaultRowHeight="12.75" x14ac:dyDescent="0.2"/>
  <cols>
    <col min="1" max="1" width="4.28515625" style="1" customWidth="1"/>
    <col min="2" max="2" width="32.140625" style="2" customWidth="1"/>
    <col min="3" max="3" width="8.42578125" style="2" customWidth="1"/>
    <col min="4" max="6" width="10" style="1" customWidth="1"/>
    <col min="7" max="9" width="15.42578125" style="1" customWidth="1"/>
    <col min="10" max="10" width="12.140625" style="1" customWidth="1"/>
    <col min="11" max="11" width="13.85546875" style="1" customWidth="1"/>
    <col min="12" max="12" width="17.28515625" style="1" customWidth="1"/>
    <col min="13" max="13" width="27.7109375" style="1" customWidth="1"/>
    <col min="14" max="14" width="30.7109375" style="1" customWidth="1"/>
    <col min="15" max="15" width="25.28515625" style="1" customWidth="1"/>
    <col min="16" max="16384" width="9.140625" style="1"/>
  </cols>
  <sheetData>
    <row r="1" spans="1:15" ht="77.25" customHeight="1" x14ac:dyDescent="0.3">
      <c r="A1" s="5"/>
      <c r="B1" s="56" t="s">
        <v>22</v>
      </c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6" t="s">
        <v>14</v>
      </c>
    </row>
    <row r="2" spans="1:15" ht="28.5" customHeight="1" x14ac:dyDescent="0.2">
      <c r="A2" s="59" t="s">
        <v>18</v>
      </c>
      <c r="B2" s="59"/>
      <c r="C2" s="59"/>
      <c r="D2" s="59"/>
      <c r="E2" s="59"/>
      <c r="F2" s="59"/>
      <c r="G2" s="60"/>
      <c r="H2" s="60"/>
      <c r="I2" s="60"/>
      <c r="J2" s="60"/>
      <c r="K2" s="60"/>
      <c r="L2" s="60"/>
      <c r="M2" s="60"/>
      <c r="N2" s="60"/>
    </row>
    <row r="3" spans="1:15" ht="63" x14ac:dyDescent="0.2">
      <c r="A3" s="61" t="s">
        <v>0</v>
      </c>
      <c r="B3" s="61" t="s">
        <v>1</v>
      </c>
      <c r="C3" s="62" t="s">
        <v>2</v>
      </c>
      <c r="D3" s="61" t="s">
        <v>16</v>
      </c>
      <c r="E3" s="61" t="s">
        <v>17</v>
      </c>
      <c r="F3" s="61" t="s">
        <v>15</v>
      </c>
      <c r="G3" s="64" t="s">
        <v>3</v>
      </c>
      <c r="H3" s="65"/>
      <c r="I3" s="65"/>
      <c r="J3" s="66" t="s">
        <v>4</v>
      </c>
      <c r="K3" s="66"/>
      <c r="L3" s="66"/>
      <c r="M3" s="7" t="s">
        <v>40</v>
      </c>
      <c r="N3" s="32" t="s">
        <v>41</v>
      </c>
      <c r="O3" s="13" t="s">
        <v>42</v>
      </c>
    </row>
    <row r="4" spans="1:15" ht="203.25" customHeight="1" x14ac:dyDescent="0.2">
      <c r="A4" s="62"/>
      <c r="B4" s="62"/>
      <c r="C4" s="63"/>
      <c r="D4" s="62"/>
      <c r="E4" s="62"/>
      <c r="F4" s="62"/>
      <c r="G4" s="8" t="s">
        <v>19</v>
      </c>
      <c r="H4" s="8" t="s">
        <v>21</v>
      </c>
      <c r="I4" s="8" t="s">
        <v>20</v>
      </c>
      <c r="J4" s="9" t="s">
        <v>5</v>
      </c>
      <c r="K4" s="10" t="s">
        <v>6</v>
      </c>
      <c r="L4" s="11" t="s">
        <v>13</v>
      </c>
      <c r="M4" s="11" t="s">
        <v>12</v>
      </c>
      <c r="N4" s="33" t="s">
        <v>12</v>
      </c>
      <c r="O4" s="13" t="s">
        <v>12</v>
      </c>
    </row>
    <row r="5" spans="1:15" ht="15.75" x14ac:dyDescent="0.2">
      <c r="A5" s="12">
        <v>1</v>
      </c>
      <c r="B5" s="13">
        <v>2</v>
      </c>
      <c r="C5" s="12">
        <v>3</v>
      </c>
      <c r="D5" s="12">
        <v>4</v>
      </c>
      <c r="E5" s="12">
        <v>5</v>
      </c>
      <c r="F5" s="12">
        <v>6</v>
      </c>
      <c r="G5" s="12">
        <v>7</v>
      </c>
      <c r="H5" s="12">
        <v>8</v>
      </c>
      <c r="I5" s="12">
        <v>9</v>
      </c>
      <c r="J5" s="12">
        <v>10</v>
      </c>
      <c r="K5" s="12">
        <v>11</v>
      </c>
      <c r="L5" s="12">
        <v>12</v>
      </c>
      <c r="M5" s="12">
        <v>13</v>
      </c>
      <c r="N5" s="35">
        <v>14</v>
      </c>
      <c r="O5" s="36">
        <v>15</v>
      </c>
    </row>
    <row r="6" spans="1:15" ht="34.5" customHeight="1" x14ac:dyDescent="0.25">
      <c r="A6" s="14">
        <v>3</v>
      </c>
      <c r="B6" s="30" t="s">
        <v>8</v>
      </c>
      <c r="C6" s="12" t="s">
        <v>7</v>
      </c>
      <c r="D6" s="42">
        <v>11920</v>
      </c>
      <c r="E6" s="15">
        <v>11920</v>
      </c>
      <c r="F6" s="15">
        <f>D6+E6</f>
        <v>23840</v>
      </c>
      <c r="G6" s="16">
        <v>108</v>
      </c>
      <c r="H6" s="17">
        <v>108</v>
      </c>
      <c r="I6" s="22">
        <v>108</v>
      </c>
      <c r="J6" s="18">
        <f>SUM(G6+H6+I6)/3</f>
        <v>108</v>
      </c>
      <c r="K6" s="19">
        <f>STDEV(G6:J6)</f>
        <v>0</v>
      </c>
      <c r="L6" s="20">
        <f>K6/J6*100</f>
        <v>0</v>
      </c>
      <c r="M6" s="21">
        <f>D6*J6</f>
        <v>1287360</v>
      </c>
      <c r="N6" s="34">
        <f>E6*J6</f>
        <v>1287360</v>
      </c>
      <c r="O6" s="37">
        <f>M6+N6</f>
        <v>2574720</v>
      </c>
    </row>
    <row r="7" spans="1:15" ht="33.75" customHeight="1" x14ac:dyDescent="0.25">
      <c r="A7" s="14">
        <v>4</v>
      </c>
      <c r="B7" s="30" t="s">
        <v>9</v>
      </c>
      <c r="C7" s="12" t="s">
        <v>7</v>
      </c>
      <c r="D7" s="43">
        <v>10840</v>
      </c>
      <c r="E7" s="15">
        <v>10840</v>
      </c>
      <c r="F7" s="15">
        <f t="shared" ref="F7:F8" si="0">D7+E7</f>
        <v>21680</v>
      </c>
      <c r="G7" s="16">
        <v>108</v>
      </c>
      <c r="H7" s="17">
        <v>108</v>
      </c>
      <c r="I7" s="22">
        <v>108</v>
      </c>
      <c r="J7" s="18">
        <f>SUM(G7+H7+I7)/3</f>
        <v>108</v>
      </c>
      <c r="K7" s="19">
        <f>STDEV(G7:J7)</f>
        <v>0</v>
      </c>
      <c r="L7" s="20">
        <f>K7/J7*100</f>
        <v>0</v>
      </c>
      <c r="M7" s="21">
        <f t="shared" ref="M7:M8" si="1">D7*J7</f>
        <v>1170720</v>
      </c>
      <c r="N7" s="34">
        <f t="shared" ref="N7:N8" si="2">E7*J7</f>
        <v>1170720</v>
      </c>
      <c r="O7" s="37">
        <f t="shared" ref="O7:O9" si="3">M7+N7</f>
        <v>2341440</v>
      </c>
    </row>
    <row r="8" spans="1:15" ht="51.75" customHeight="1" x14ac:dyDescent="0.2">
      <c r="A8" s="14">
        <v>5</v>
      </c>
      <c r="B8" s="23" t="s">
        <v>11</v>
      </c>
      <c r="C8" s="12" t="s">
        <v>7</v>
      </c>
      <c r="D8" s="43">
        <v>11920</v>
      </c>
      <c r="E8" s="15">
        <v>11920</v>
      </c>
      <c r="F8" s="15">
        <f t="shared" si="0"/>
        <v>23840</v>
      </c>
      <c r="G8" s="16">
        <v>13.5</v>
      </c>
      <c r="H8" s="17">
        <v>13.5</v>
      </c>
      <c r="I8" s="22">
        <v>13.5</v>
      </c>
      <c r="J8" s="18">
        <f>SUM(G8+H8+I8)/3</f>
        <v>13.5</v>
      </c>
      <c r="K8" s="19">
        <f>STDEV(G8:J8)</f>
        <v>0</v>
      </c>
      <c r="L8" s="20">
        <f>K8/J8*100</f>
        <v>0</v>
      </c>
      <c r="M8" s="21">
        <f t="shared" si="1"/>
        <v>160920</v>
      </c>
      <c r="N8" s="34">
        <f t="shared" si="2"/>
        <v>160920</v>
      </c>
      <c r="O8" s="37">
        <f t="shared" si="3"/>
        <v>321840</v>
      </c>
    </row>
    <row r="9" spans="1:15" ht="15.75" x14ac:dyDescent="0.25">
      <c r="A9" s="24" t="s">
        <v>10</v>
      </c>
      <c r="B9" s="25"/>
      <c r="C9" s="26"/>
      <c r="D9" s="27">
        <f>SUM(D6:D8)</f>
        <v>34680</v>
      </c>
      <c r="E9" s="27">
        <f>SUM(E6:E8)</f>
        <v>34680</v>
      </c>
      <c r="F9" s="27">
        <f>SUM(F6:F8)</f>
        <v>69360</v>
      </c>
      <c r="G9" s="28"/>
      <c r="H9" s="28"/>
      <c r="I9" s="28"/>
      <c r="J9" s="21"/>
      <c r="K9" s="29"/>
      <c r="L9" s="29"/>
      <c r="M9" s="21">
        <f>SUM(M6:M8)</f>
        <v>2619000</v>
      </c>
      <c r="N9" s="34">
        <f>SUM(N6:N8)</f>
        <v>2619000</v>
      </c>
      <c r="O9" s="37">
        <f t="shared" si="3"/>
        <v>5238000</v>
      </c>
    </row>
    <row r="10" spans="1:15" ht="15.75" x14ac:dyDescent="0.25">
      <c r="A10" s="3"/>
      <c r="B10" s="4"/>
      <c r="C10" s="4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</row>
    <row r="11" spans="1:15" ht="15.75" x14ac:dyDescent="0.25">
      <c r="A11" s="3"/>
      <c r="B11" s="4"/>
      <c r="C11" s="4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</row>
    <row r="12" spans="1:15" ht="15.75" x14ac:dyDescent="0.25">
      <c r="A12" s="3"/>
      <c r="B12" s="4"/>
      <c r="C12" s="57"/>
      <c r="D12" s="57"/>
      <c r="E12" s="31"/>
      <c r="F12" s="31"/>
      <c r="G12" s="3"/>
      <c r="H12" s="3"/>
      <c r="I12" s="3"/>
      <c r="J12" s="3"/>
      <c r="K12" s="3"/>
      <c r="L12" s="3"/>
      <c r="M12" s="3"/>
      <c r="N12" s="3"/>
    </row>
    <row r="15" spans="1:15" x14ac:dyDescent="0.2">
      <c r="B15" s="58"/>
      <c r="C15" s="58"/>
      <c r="D15" s="58"/>
      <c r="E15" s="58"/>
      <c r="F15" s="58"/>
      <c r="G15" s="58"/>
      <c r="H15" s="58"/>
      <c r="I15" s="58"/>
      <c r="J15" s="58"/>
      <c r="K15" s="58"/>
      <c r="L15" s="58"/>
      <c r="M15" s="58"/>
      <c r="N15" s="58"/>
    </row>
  </sheetData>
  <mergeCells count="12">
    <mergeCell ref="B1:M1"/>
    <mergeCell ref="C12:D12"/>
    <mergeCell ref="B15:N15"/>
    <mergeCell ref="A2:N2"/>
    <mergeCell ref="A3:A4"/>
    <mergeCell ref="B3:B4"/>
    <mergeCell ref="C3:C4"/>
    <mergeCell ref="D3:D4"/>
    <mergeCell ref="G3:I3"/>
    <mergeCell ref="J3:L3"/>
    <mergeCell ref="E3:E4"/>
    <mergeCell ref="F3:F4"/>
  </mergeCells>
  <phoneticPr fontId="0" type="noConversion"/>
  <pageMargins left="0.11811023622047245" right="0.11811023622047245" top="0.74803149606299213" bottom="0.74803149606299213" header="0.31496062992125984" footer="0.31496062992125984"/>
  <pageSetup paperSize="9" scale="57" orientation="landscape" r:id="rId1"/>
  <ignoredErrors>
    <ignoredError sqref="D9:E9" formulaRange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5"/>
  <sheetViews>
    <sheetView view="pageBreakPreview" zoomScaleNormal="100" zoomScaleSheetLayoutView="100" workbookViewId="0">
      <selection activeCell="D9" sqref="D9"/>
    </sheetView>
  </sheetViews>
  <sheetFormatPr defaultRowHeight="12.75" x14ac:dyDescent="0.2"/>
  <cols>
    <col min="1" max="1" width="4.28515625" style="1" customWidth="1"/>
    <col min="2" max="2" width="32.140625" style="2" customWidth="1"/>
    <col min="3" max="3" width="8.42578125" style="2" customWidth="1"/>
    <col min="4" max="6" width="10" style="1" customWidth="1"/>
    <col min="7" max="9" width="15.42578125" style="1" customWidth="1"/>
    <col min="10" max="10" width="12.140625" style="1" customWidth="1"/>
    <col min="11" max="11" width="13.85546875" style="1" customWidth="1"/>
    <col min="12" max="12" width="17.28515625" style="1" customWidth="1"/>
    <col min="13" max="13" width="27.7109375" style="1" customWidth="1"/>
    <col min="14" max="14" width="30.7109375" style="1" customWidth="1"/>
    <col min="15" max="15" width="25.28515625" style="1" customWidth="1"/>
    <col min="16" max="16384" width="9.140625" style="1"/>
  </cols>
  <sheetData>
    <row r="1" spans="1:15" ht="77.25" customHeight="1" x14ac:dyDescent="0.3">
      <c r="A1" s="5"/>
      <c r="B1" s="56" t="s">
        <v>23</v>
      </c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6" t="s">
        <v>14</v>
      </c>
    </row>
    <row r="2" spans="1:15" ht="28.5" customHeight="1" x14ac:dyDescent="0.2">
      <c r="A2" s="59" t="s">
        <v>18</v>
      </c>
      <c r="B2" s="59"/>
      <c r="C2" s="59"/>
      <c r="D2" s="59"/>
      <c r="E2" s="59"/>
      <c r="F2" s="59"/>
      <c r="G2" s="60"/>
      <c r="H2" s="60"/>
      <c r="I2" s="60"/>
      <c r="J2" s="60"/>
      <c r="K2" s="60"/>
      <c r="L2" s="60"/>
      <c r="M2" s="60"/>
      <c r="N2" s="60"/>
    </row>
    <row r="3" spans="1:15" ht="63" x14ac:dyDescent="0.2">
      <c r="A3" s="61" t="s">
        <v>0</v>
      </c>
      <c r="B3" s="61" t="s">
        <v>1</v>
      </c>
      <c r="C3" s="62" t="s">
        <v>2</v>
      </c>
      <c r="D3" s="61" t="s">
        <v>16</v>
      </c>
      <c r="E3" s="61" t="s">
        <v>17</v>
      </c>
      <c r="F3" s="61" t="s">
        <v>15</v>
      </c>
      <c r="G3" s="64" t="s">
        <v>3</v>
      </c>
      <c r="H3" s="65"/>
      <c r="I3" s="65"/>
      <c r="J3" s="66" t="s">
        <v>4</v>
      </c>
      <c r="K3" s="66"/>
      <c r="L3" s="66"/>
      <c r="M3" s="7" t="s">
        <v>40</v>
      </c>
      <c r="N3" s="32" t="s">
        <v>41</v>
      </c>
      <c r="O3" s="13" t="s">
        <v>42</v>
      </c>
    </row>
    <row r="4" spans="1:15" ht="203.25" customHeight="1" x14ac:dyDescent="0.2">
      <c r="A4" s="62"/>
      <c r="B4" s="62"/>
      <c r="C4" s="63"/>
      <c r="D4" s="62"/>
      <c r="E4" s="62"/>
      <c r="F4" s="62"/>
      <c r="G4" s="8" t="s">
        <v>19</v>
      </c>
      <c r="H4" s="8" t="s">
        <v>21</v>
      </c>
      <c r="I4" s="8" t="s">
        <v>20</v>
      </c>
      <c r="J4" s="9" t="s">
        <v>5</v>
      </c>
      <c r="K4" s="10" t="s">
        <v>6</v>
      </c>
      <c r="L4" s="11" t="s">
        <v>13</v>
      </c>
      <c r="M4" s="11" t="s">
        <v>12</v>
      </c>
      <c r="N4" s="33" t="s">
        <v>12</v>
      </c>
      <c r="O4" s="13" t="s">
        <v>12</v>
      </c>
    </row>
    <row r="5" spans="1:15" ht="15.75" x14ac:dyDescent="0.2">
      <c r="A5" s="12">
        <v>1</v>
      </c>
      <c r="B5" s="13">
        <v>2</v>
      </c>
      <c r="C5" s="12">
        <v>3</v>
      </c>
      <c r="D5" s="12">
        <v>4</v>
      </c>
      <c r="E5" s="12">
        <v>5</v>
      </c>
      <c r="F5" s="12">
        <v>6</v>
      </c>
      <c r="G5" s="12">
        <v>7</v>
      </c>
      <c r="H5" s="12">
        <v>8</v>
      </c>
      <c r="I5" s="12">
        <v>9</v>
      </c>
      <c r="J5" s="12">
        <v>10</v>
      </c>
      <c r="K5" s="12">
        <v>11</v>
      </c>
      <c r="L5" s="12">
        <v>12</v>
      </c>
      <c r="M5" s="12">
        <v>13</v>
      </c>
      <c r="N5" s="35">
        <v>14</v>
      </c>
      <c r="O5" s="36">
        <v>15</v>
      </c>
    </row>
    <row r="6" spans="1:15" ht="34.5" customHeight="1" x14ac:dyDescent="0.25">
      <c r="A6" s="14">
        <v>3</v>
      </c>
      <c r="B6" s="30" t="s">
        <v>8</v>
      </c>
      <c r="C6" s="12" t="s">
        <v>7</v>
      </c>
      <c r="D6" s="42">
        <v>6863</v>
      </c>
      <c r="E6" s="42">
        <v>6863</v>
      </c>
      <c r="F6" s="44">
        <f>D6+E6</f>
        <v>13726</v>
      </c>
      <c r="G6" s="16">
        <v>108</v>
      </c>
      <c r="H6" s="17">
        <v>108</v>
      </c>
      <c r="I6" s="22">
        <v>108</v>
      </c>
      <c r="J6" s="18">
        <f>SUM(G6+H6+I6)/3</f>
        <v>108</v>
      </c>
      <c r="K6" s="19">
        <f>STDEV(G6:J6)</f>
        <v>0</v>
      </c>
      <c r="L6" s="20">
        <f>K6/J6*100</f>
        <v>0</v>
      </c>
      <c r="M6" s="21">
        <f>D6*J6</f>
        <v>741204</v>
      </c>
      <c r="N6" s="34">
        <f>E6*J6</f>
        <v>741204</v>
      </c>
      <c r="O6" s="37">
        <f>M6+N6</f>
        <v>1482408</v>
      </c>
    </row>
    <row r="7" spans="1:15" ht="33.75" customHeight="1" x14ac:dyDescent="0.25">
      <c r="A7" s="14">
        <v>4</v>
      </c>
      <c r="B7" s="30" t="s">
        <v>9</v>
      </c>
      <c r="C7" s="12" t="s">
        <v>7</v>
      </c>
      <c r="D7" s="43">
        <v>5556</v>
      </c>
      <c r="E7" s="43">
        <v>5556</v>
      </c>
      <c r="F7" s="44">
        <f t="shared" ref="F7:F8" si="0">D7+E7</f>
        <v>11112</v>
      </c>
      <c r="G7" s="16">
        <v>108</v>
      </c>
      <c r="H7" s="17">
        <v>108</v>
      </c>
      <c r="I7" s="22">
        <v>108</v>
      </c>
      <c r="J7" s="18">
        <f>SUM(G7+H7+I7)/3</f>
        <v>108</v>
      </c>
      <c r="K7" s="19">
        <f>STDEV(G7:J7)</f>
        <v>0</v>
      </c>
      <c r="L7" s="20">
        <f>K7/J7*100</f>
        <v>0</v>
      </c>
      <c r="M7" s="21">
        <f t="shared" ref="M7:M8" si="1">D7*J7</f>
        <v>600048</v>
      </c>
      <c r="N7" s="34">
        <f t="shared" ref="N7:N8" si="2">E7*J7</f>
        <v>600048</v>
      </c>
      <c r="O7" s="37">
        <f t="shared" ref="O7:O9" si="3">M7+N7</f>
        <v>1200096</v>
      </c>
    </row>
    <row r="8" spans="1:15" ht="51.75" customHeight="1" x14ac:dyDescent="0.2">
      <c r="A8" s="14">
        <v>5</v>
      </c>
      <c r="B8" s="23" t="s">
        <v>11</v>
      </c>
      <c r="C8" s="12" t="s">
        <v>7</v>
      </c>
      <c r="D8" s="51">
        <v>6862.9629000000004</v>
      </c>
      <c r="E8" s="51">
        <v>6862.9629000000004</v>
      </c>
      <c r="F8" s="53">
        <f t="shared" si="0"/>
        <v>13725.925800000001</v>
      </c>
      <c r="G8" s="16">
        <v>13.5</v>
      </c>
      <c r="H8" s="17">
        <v>13.5</v>
      </c>
      <c r="I8" s="22">
        <v>13.5</v>
      </c>
      <c r="J8" s="18">
        <f>SUM(G8+H8+I8)/3</f>
        <v>13.5</v>
      </c>
      <c r="K8" s="19">
        <f>STDEV(G8:J8)</f>
        <v>0</v>
      </c>
      <c r="L8" s="20">
        <f>K8/J8*100</f>
        <v>0</v>
      </c>
      <c r="M8" s="21">
        <f t="shared" si="1"/>
        <v>92649.999150000003</v>
      </c>
      <c r="N8" s="34">
        <f t="shared" si="2"/>
        <v>92649.999150000003</v>
      </c>
      <c r="O8" s="37">
        <f t="shared" si="3"/>
        <v>185299.99830000001</v>
      </c>
    </row>
    <row r="9" spans="1:15" ht="15.75" x14ac:dyDescent="0.25">
      <c r="A9" s="24" t="s">
        <v>10</v>
      </c>
      <c r="B9" s="25"/>
      <c r="C9" s="26"/>
      <c r="D9" s="52">
        <f>SUM(D6:D8)</f>
        <v>19281.962899999999</v>
      </c>
      <c r="E9" s="52">
        <f>SUM(E6:E8)</f>
        <v>19281.962899999999</v>
      </c>
      <c r="F9" s="52">
        <f>SUM(F6:F8)</f>
        <v>38563.925799999997</v>
      </c>
      <c r="G9" s="28"/>
      <c r="H9" s="28"/>
      <c r="I9" s="28"/>
      <c r="J9" s="21"/>
      <c r="K9" s="29"/>
      <c r="L9" s="29"/>
      <c r="M9" s="21">
        <f>SUM(M6:M8)</f>
        <v>1433901.99915</v>
      </c>
      <c r="N9" s="34">
        <f>SUM(N6:N8)</f>
        <v>1433901.99915</v>
      </c>
      <c r="O9" s="37">
        <f t="shared" si="3"/>
        <v>2867803.9983000001</v>
      </c>
    </row>
    <row r="10" spans="1:15" ht="15.75" x14ac:dyDescent="0.25">
      <c r="A10" s="3"/>
      <c r="B10" s="4"/>
      <c r="C10" s="4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</row>
    <row r="11" spans="1:15" ht="15.75" x14ac:dyDescent="0.25">
      <c r="A11" s="3"/>
      <c r="B11" s="4"/>
      <c r="C11" s="4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</row>
    <row r="12" spans="1:15" ht="15.75" x14ac:dyDescent="0.25">
      <c r="A12" s="3"/>
      <c r="B12" s="4"/>
      <c r="C12" s="57"/>
      <c r="D12" s="57"/>
      <c r="E12" s="38"/>
      <c r="F12" s="38"/>
      <c r="G12" s="3"/>
      <c r="H12" s="3"/>
      <c r="I12" s="3"/>
      <c r="J12" s="3"/>
      <c r="K12" s="3"/>
      <c r="L12" s="3"/>
      <c r="M12" s="3"/>
      <c r="N12" s="3"/>
    </row>
    <row r="15" spans="1:15" x14ac:dyDescent="0.2">
      <c r="B15" s="58"/>
      <c r="C15" s="58"/>
      <c r="D15" s="58"/>
      <c r="E15" s="58"/>
      <c r="F15" s="58"/>
      <c r="G15" s="58"/>
      <c r="H15" s="58"/>
      <c r="I15" s="58"/>
      <c r="J15" s="58"/>
      <c r="K15" s="58"/>
      <c r="L15" s="58"/>
      <c r="M15" s="58"/>
      <c r="N15" s="58"/>
    </row>
  </sheetData>
  <mergeCells count="12">
    <mergeCell ref="C12:D12"/>
    <mergeCell ref="B15:N15"/>
    <mergeCell ref="B1:M1"/>
    <mergeCell ref="A2:N2"/>
    <mergeCell ref="A3:A4"/>
    <mergeCell ref="B3:B4"/>
    <mergeCell ref="C3:C4"/>
    <mergeCell ref="D3:D4"/>
    <mergeCell ref="E3:E4"/>
    <mergeCell ref="F3:F4"/>
    <mergeCell ref="G3:I3"/>
    <mergeCell ref="J3:L3"/>
  </mergeCells>
  <pageMargins left="0.11811023622047245" right="0.11811023622047245" top="0.74803149606299213" bottom="0.74803149606299213" header="0.31496062992125984" footer="0.31496062992125984"/>
  <pageSetup paperSize="9" scale="57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O15"/>
  <sheetViews>
    <sheetView view="pageBreakPreview" zoomScaleNormal="100" zoomScaleSheetLayoutView="100" workbookViewId="0">
      <selection activeCell="M7" sqref="M7:M8"/>
    </sheetView>
  </sheetViews>
  <sheetFormatPr defaultRowHeight="12.75" x14ac:dyDescent="0.2"/>
  <cols>
    <col min="1" max="1" width="4.28515625" style="1" customWidth="1"/>
    <col min="2" max="2" width="32.140625" style="2" customWidth="1"/>
    <col min="3" max="3" width="8.42578125" style="2" customWidth="1"/>
    <col min="4" max="6" width="10" style="1" customWidth="1"/>
    <col min="7" max="9" width="15.42578125" style="1" customWidth="1"/>
    <col min="10" max="10" width="12.140625" style="1" customWidth="1"/>
    <col min="11" max="11" width="13.85546875" style="1" customWidth="1"/>
    <col min="12" max="12" width="17.28515625" style="1" customWidth="1"/>
    <col min="13" max="13" width="27.7109375" style="1" customWidth="1"/>
    <col min="14" max="14" width="30.7109375" style="1" customWidth="1"/>
    <col min="15" max="15" width="25.28515625" style="1" customWidth="1"/>
    <col min="16" max="16384" width="9.140625" style="1"/>
  </cols>
  <sheetData>
    <row r="1" spans="1:15" ht="77.25" customHeight="1" x14ac:dyDescent="0.3">
      <c r="A1" s="5"/>
      <c r="B1" s="56" t="s">
        <v>24</v>
      </c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6" t="s">
        <v>14</v>
      </c>
    </row>
    <row r="2" spans="1:15" ht="28.5" customHeight="1" x14ac:dyDescent="0.2">
      <c r="A2" s="59" t="s">
        <v>18</v>
      </c>
      <c r="B2" s="59"/>
      <c r="C2" s="59"/>
      <c r="D2" s="59"/>
      <c r="E2" s="59"/>
      <c r="F2" s="59"/>
      <c r="G2" s="60"/>
      <c r="H2" s="60"/>
      <c r="I2" s="60"/>
      <c r="J2" s="60"/>
      <c r="K2" s="60"/>
      <c r="L2" s="60"/>
      <c r="M2" s="60"/>
      <c r="N2" s="60"/>
    </row>
    <row r="3" spans="1:15" ht="63" x14ac:dyDescent="0.2">
      <c r="A3" s="61" t="s">
        <v>0</v>
      </c>
      <c r="B3" s="61" t="s">
        <v>1</v>
      </c>
      <c r="C3" s="62" t="s">
        <v>2</v>
      </c>
      <c r="D3" s="61" t="s">
        <v>16</v>
      </c>
      <c r="E3" s="61" t="s">
        <v>17</v>
      </c>
      <c r="F3" s="61" t="s">
        <v>15</v>
      </c>
      <c r="G3" s="64" t="s">
        <v>3</v>
      </c>
      <c r="H3" s="65"/>
      <c r="I3" s="65"/>
      <c r="J3" s="66" t="s">
        <v>4</v>
      </c>
      <c r="K3" s="66"/>
      <c r="L3" s="66"/>
      <c r="M3" s="7" t="s">
        <v>40</v>
      </c>
      <c r="N3" s="32" t="s">
        <v>41</v>
      </c>
      <c r="O3" s="13" t="s">
        <v>42</v>
      </c>
    </row>
    <row r="4" spans="1:15" ht="203.25" customHeight="1" x14ac:dyDescent="0.2">
      <c r="A4" s="62"/>
      <c r="B4" s="62"/>
      <c r="C4" s="63"/>
      <c r="D4" s="62"/>
      <c r="E4" s="62"/>
      <c r="F4" s="62"/>
      <c r="G4" s="8" t="s">
        <v>19</v>
      </c>
      <c r="H4" s="8" t="s">
        <v>21</v>
      </c>
      <c r="I4" s="8" t="s">
        <v>20</v>
      </c>
      <c r="J4" s="9" t="s">
        <v>5</v>
      </c>
      <c r="K4" s="10" t="s">
        <v>6</v>
      </c>
      <c r="L4" s="11" t="s">
        <v>13</v>
      </c>
      <c r="M4" s="11" t="s">
        <v>12</v>
      </c>
      <c r="N4" s="33" t="s">
        <v>12</v>
      </c>
      <c r="O4" s="13" t="s">
        <v>12</v>
      </c>
    </row>
    <row r="5" spans="1:15" ht="15.75" x14ac:dyDescent="0.2">
      <c r="A5" s="12">
        <v>1</v>
      </c>
      <c r="B5" s="13">
        <v>2</v>
      </c>
      <c r="C5" s="12">
        <v>3</v>
      </c>
      <c r="D5" s="12">
        <v>4</v>
      </c>
      <c r="E5" s="12">
        <v>5</v>
      </c>
      <c r="F5" s="12">
        <v>6</v>
      </c>
      <c r="G5" s="12">
        <v>7</v>
      </c>
      <c r="H5" s="12">
        <v>8</v>
      </c>
      <c r="I5" s="12">
        <v>9</v>
      </c>
      <c r="J5" s="12">
        <v>10</v>
      </c>
      <c r="K5" s="12">
        <v>11</v>
      </c>
      <c r="L5" s="12">
        <v>12</v>
      </c>
      <c r="M5" s="12">
        <v>13</v>
      </c>
      <c r="N5" s="35">
        <v>14</v>
      </c>
      <c r="O5" s="36">
        <v>15</v>
      </c>
    </row>
    <row r="6" spans="1:15" ht="34.5" customHeight="1" x14ac:dyDescent="0.25">
      <c r="A6" s="14">
        <v>3</v>
      </c>
      <c r="B6" s="30" t="s">
        <v>8</v>
      </c>
      <c r="C6" s="12" t="s">
        <v>7</v>
      </c>
      <c r="D6" s="42">
        <v>6045</v>
      </c>
      <c r="E6" s="42">
        <v>6045</v>
      </c>
      <c r="F6" s="44">
        <f>D6+E6</f>
        <v>12090</v>
      </c>
      <c r="G6" s="16">
        <v>108</v>
      </c>
      <c r="H6" s="17">
        <v>108</v>
      </c>
      <c r="I6" s="22">
        <v>108</v>
      </c>
      <c r="J6" s="18">
        <f>SUM(G6+H6+I6)/3</f>
        <v>108</v>
      </c>
      <c r="K6" s="19">
        <f>STDEV(G6:J6)</f>
        <v>0</v>
      </c>
      <c r="L6" s="20">
        <f>K6/J6*100</f>
        <v>0</v>
      </c>
      <c r="M6" s="21">
        <f>D6*J6</f>
        <v>652860</v>
      </c>
      <c r="N6" s="34">
        <f>E6*J6</f>
        <v>652860</v>
      </c>
      <c r="O6" s="37">
        <f>M6+N6</f>
        <v>1305720</v>
      </c>
    </row>
    <row r="7" spans="1:15" ht="33.75" customHeight="1" x14ac:dyDescent="0.25">
      <c r="A7" s="14">
        <v>4</v>
      </c>
      <c r="B7" s="30" t="s">
        <v>9</v>
      </c>
      <c r="C7" s="12" t="s">
        <v>7</v>
      </c>
      <c r="D7" s="43">
        <v>5882</v>
      </c>
      <c r="E7" s="43">
        <v>5882</v>
      </c>
      <c r="F7" s="44">
        <f t="shared" ref="F7:F8" si="0">D7+E7</f>
        <v>11764</v>
      </c>
      <c r="G7" s="16">
        <v>108</v>
      </c>
      <c r="H7" s="17">
        <v>108</v>
      </c>
      <c r="I7" s="22">
        <v>108</v>
      </c>
      <c r="J7" s="18">
        <f>SUM(G7+H7+I7)/3</f>
        <v>108</v>
      </c>
      <c r="K7" s="19">
        <f>STDEV(G7:J7)</f>
        <v>0</v>
      </c>
      <c r="L7" s="20">
        <f>K7/J7*100</f>
        <v>0</v>
      </c>
      <c r="M7" s="21">
        <f t="shared" ref="M7:M8" si="1">D7*J7</f>
        <v>635256</v>
      </c>
      <c r="N7" s="34">
        <f t="shared" ref="N7:N8" si="2">E7*J7</f>
        <v>635256</v>
      </c>
      <c r="O7" s="37">
        <f t="shared" ref="O7:O9" si="3">M7+N7</f>
        <v>1270512</v>
      </c>
    </row>
    <row r="8" spans="1:15" ht="51.75" customHeight="1" x14ac:dyDescent="0.2">
      <c r="A8" s="14">
        <v>5</v>
      </c>
      <c r="B8" s="23" t="s">
        <v>11</v>
      </c>
      <c r="C8" s="12" t="s">
        <v>7</v>
      </c>
      <c r="D8" s="43">
        <v>6044</v>
      </c>
      <c r="E8" s="43">
        <v>6044</v>
      </c>
      <c r="F8" s="44">
        <f t="shared" si="0"/>
        <v>12088</v>
      </c>
      <c r="G8" s="16">
        <v>13.5</v>
      </c>
      <c r="H8" s="17">
        <v>13.5</v>
      </c>
      <c r="I8" s="22">
        <v>13.5</v>
      </c>
      <c r="J8" s="18">
        <f>SUM(G8+H8+I8)/3</f>
        <v>13.5</v>
      </c>
      <c r="K8" s="19">
        <f>STDEV(G8:J8)</f>
        <v>0</v>
      </c>
      <c r="L8" s="20">
        <f>K8/J8*100</f>
        <v>0</v>
      </c>
      <c r="M8" s="21">
        <f t="shared" si="1"/>
        <v>81594</v>
      </c>
      <c r="N8" s="34">
        <f t="shared" si="2"/>
        <v>81594</v>
      </c>
      <c r="O8" s="37">
        <f t="shared" si="3"/>
        <v>163188</v>
      </c>
    </row>
    <row r="9" spans="1:15" ht="15.75" x14ac:dyDescent="0.25">
      <c r="A9" s="24" t="s">
        <v>10</v>
      </c>
      <c r="B9" s="25"/>
      <c r="C9" s="26"/>
      <c r="D9" s="27">
        <f>SUM(D6:D8)</f>
        <v>17971</v>
      </c>
      <c r="E9" s="27">
        <f>SUM(E6:E8)</f>
        <v>17971</v>
      </c>
      <c r="F9" s="27">
        <f>SUM(F6:F8)</f>
        <v>35942</v>
      </c>
      <c r="G9" s="28"/>
      <c r="H9" s="28"/>
      <c r="I9" s="28"/>
      <c r="J9" s="21"/>
      <c r="K9" s="29"/>
      <c r="L9" s="29"/>
      <c r="M9" s="21">
        <f>SUM(M6:M8)</f>
        <v>1369710</v>
      </c>
      <c r="N9" s="34">
        <f>SUM(N6:N8)</f>
        <v>1369710</v>
      </c>
      <c r="O9" s="37">
        <f t="shared" si="3"/>
        <v>2739420</v>
      </c>
    </row>
    <row r="10" spans="1:15" ht="15.75" x14ac:dyDescent="0.25">
      <c r="A10" s="3"/>
      <c r="B10" s="4"/>
      <c r="C10" s="4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</row>
    <row r="11" spans="1:15" ht="15.75" x14ac:dyDescent="0.25">
      <c r="A11" s="3"/>
      <c r="B11" s="4"/>
      <c r="C11" s="4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</row>
    <row r="12" spans="1:15" ht="15.75" x14ac:dyDescent="0.25">
      <c r="A12" s="3"/>
      <c r="B12" s="4"/>
      <c r="C12" s="57"/>
      <c r="D12" s="57"/>
      <c r="E12" s="38"/>
      <c r="F12" s="38"/>
      <c r="G12" s="3"/>
      <c r="H12" s="3"/>
      <c r="I12" s="3"/>
      <c r="J12" s="3"/>
      <c r="K12" s="3"/>
      <c r="L12" s="3"/>
      <c r="M12" s="3"/>
      <c r="N12" s="3"/>
    </row>
    <row r="15" spans="1:15" x14ac:dyDescent="0.2">
      <c r="B15" s="58"/>
      <c r="C15" s="58"/>
      <c r="D15" s="58"/>
      <c r="E15" s="58"/>
      <c r="F15" s="58"/>
      <c r="G15" s="58"/>
      <c r="H15" s="58"/>
      <c r="I15" s="58"/>
      <c r="J15" s="58"/>
      <c r="K15" s="58"/>
      <c r="L15" s="58"/>
      <c r="M15" s="58"/>
      <c r="N15" s="58"/>
    </row>
  </sheetData>
  <mergeCells count="12">
    <mergeCell ref="C12:D12"/>
    <mergeCell ref="B15:N15"/>
    <mergeCell ref="B1:M1"/>
    <mergeCell ref="A2:N2"/>
    <mergeCell ref="A3:A4"/>
    <mergeCell ref="B3:B4"/>
    <mergeCell ref="C3:C4"/>
    <mergeCell ref="D3:D4"/>
    <mergeCell ref="E3:E4"/>
    <mergeCell ref="F3:F4"/>
    <mergeCell ref="G3:I3"/>
    <mergeCell ref="J3:L3"/>
  </mergeCells>
  <pageMargins left="0.11811023622047245" right="0.11811023622047245" top="0.74803149606299213" bottom="0.74803149606299213" header="0.31496062992125984" footer="0.31496062992125984"/>
  <pageSetup paperSize="9" scale="57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5"/>
  <sheetViews>
    <sheetView view="pageBreakPreview" topLeftCell="A4" zoomScaleNormal="100" zoomScaleSheetLayoutView="100" workbookViewId="0">
      <selection activeCell="M7" sqref="M7:M8"/>
    </sheetView>
  </sheetViews>
  <sheetFormatPr defaultRowHeight="12.75" x14ac:dyDescent="0.2"/>
  <cols>
    <col min="1" max="1" width="4.28515625" style="1" customWidth="1"/>
    <col min="2" max="2" width="32.140625" style="2" customWidth="1"/>
    <col min="3" max="3" width="8.42578125" style="2" customWidth="1"/>
    <col min="4" max="6" width="10" style="1" customWidth="1"/>
    <col min="7" max="9" width="15.42578125" style="1" customWidth="1"/>
    <col min="10" max="10" width="12.140625" style="1" customWidth="1"/>
    <col min="11" max="11" width="13.85546875" style="1" customWidth="1"/>
    <col min="12" max="12" width="17.28515625" style="1" customWidth="1"/>
    <col min="13" max="13" width="27.7109375" style="1" customWidth="1"/>
    <col min="14" max="14" width="30.7109375" style="1" customWidth="1"/>
    <col min="15" max="15" width="25.28515625" style="1" customWidth="1"/>
    <col min="16" max="16384" width="9.140625" style="1"/>
  </cols>
  <sheetData>
    <row r="1" spans="1:15" ht="77.25" customHeight="1" x14ac:dyDescent="0.3">
      <c r="A1" s="5"/>
      <c r="B1" s="56" t="s">
        <v>25</v>
      </c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6" t="s">
        <v>14</v>
      </c>
    </row>
    <row r="2" spans="1:15" ht="28.5" customHeight="1" x14ac:dyDescent="0.2">
      <c r="A2" s="59" t="s">
        <v>18</v>
      </c>
      <c r="B2" s="59"/>
      <c r="C2" s="59"/>
      <c r="D2" s="59"/>
      <c r="E2" s="59"/>
      <c r="F2" s="59"/>
      <c r="G2" s="60"/>
      <c r="H2" s="60"/>
      <c r="I2" s="60"/>
      <c r="J2" s="60"/>
      <c r="K2" s="60"/>
      <c r="L2" s="60"/>
      <c r="M2" s="60"/>
      <c r="N2" s="60"/>
    </row>
    <row r="3" spans="1:15" ht="63" x14ac:dyDescent="0.2">
      <c r="A3" s="61" t="s">
        <v>0</v>
      </c>
      <c r="B3" s="61" t="s">
        <v>1</v>
      </c>
      <c r="C3" s="62" t="s">
        <v>2</v>
      </c>
      <c r="D3" s="61" t="s">
        <v>16</v>
      </c>
      <c r="E3" s="61" t="s">
        <v>17</v>
      </c>
      <c r="F3" s="61" t="s">
        <v>15</v>
      </c>
      <c r="G3" s="64" t="s">
        <v>3</v>
      </c>
      <c r="H3" s="65"/>
      <c r="I3" s="65"/>
      <c r="J3" s="66" t="s">
        <v>4</v>
      </c>
      <c r="K3" s="66"/>
      <c r="L3" s="66"/>
      <c r="M3" s="7" t="s">
        <v>40</v>
      </c>
      <c r="N3" s="32" t="s">
        <v>41</v>
      </c>
      <c r="O3" s="13" t="s">
        <v>42</v>
      </c>
    </row>
    <row r="4" spans="1:15" ht="203.25" customHeight="1" x14ac:dyDescent="0.2">
      <c r="A4" s="62"/>
      <c r="B4" s="62"/>
      <c r="C4" s="63"/>
      <c r="D4" s="62"/>
      <c r="E4" s="62"/>
      <c r="F4" s="62"/>
      <c r="G4" s="8" t="s">
        <v>19</v>
      </c>
      <c r="H4" s="8" t="s">
        <v>21</v>
      </c>
      <c r="I4" s="8" t="s">
        <v>20</v>
      </c>
      <c r="J4" s="9" t="s">
        <v>5</v>
      </c>
      <c r="K4" s="10" t="s">
        <v>6</v>
      </c>
      <c r="L4" s="11" t="s">
        <v>13</v>
      </c>
      <c r="M4" s="11" t="s">
        <v>12</v>
      </c>
      <c r="N4" s="33" t="s">
        <v>12</v>
      </c>
      <c r="O4" s="13" t="s">
        <v>12</v>
      </c>
    </row>
    <row r="5" spans="1:15" ht="15.75" x14ac:dyDescent="0.2">
      <c r="A5" s="12">
        <v>1</v>
      </c>
      <c r="B5" s="13">
        <v>2</v>
      </c>
      <c r="C5" s="12">
        <v>3</v>
      </c>
      <c r="D5" s="12">
        <v>4</v>
      </c>
      <c r="E5" s="12">
        <v>5</v>
      </c>
      <c r="F5" s="12">
        <v>6</v>
      </c>
      <c r="G5" s="12">
        <v>7</v>
      </c>
      <c r="H5" s="12">
        <v>8</v>
      </c>
      <c r="I5" s="12">
        <v>9</v>
      </c>
      <c r="J5" s="12">
        <v>10</v>
      </c>
      <c r="K5" s="12">
        <v>11</v>
      </c>
      <c r="L5" s="12">
        <v>12</v>
      </c>
      <c r="M5" s="12">
        <v>13</v>
      </c>
      <c r="N5" s="35">
        <v>14</v>
      </c>
      <c r="O5" s="36">
        <v>15</v>
      </c>
    </row>
    <row r="6" spans="1:15" ht="34.5" customHeight="1" x14ac:dyDescent="0.25">
      <c r="A6" s="14">
        <v>3</v>
      </c>
      <c r="B6" s="30" t="s">
        <v>8</v>
      </c>
      <c r="C6" s="12" t="s">
        <v>7</v>
      </c>
      <c r="D6" s="42">
        <v>4240</v>
      </c>
      <c r="E6" s="42">
        <v>4240</v>
      </c>
      <c r="F6" s="15">
        <f>D6+E6</f>
        <v>8480</v>
      </c>
      <c r="G6" s="16">
        <v>108</v>
      </c>
      <c r="H6" s="17">
        <v>108</v>
      </c>
      <c r="I6" s="22">
        <v>108</v>
      </c>
      <c r="J6" s="18">
        <f>SUM(G6+H6+I6)/3</f>
        <v>108</v>
      </c>
      <c r="K6" s="19">
        <f>STDEV(G6:J6)</f>
        <v>0</v>
      </c>
      <c r="L6" s="20">
        <f>K6/J6*100</f>
        <v>0</v>
      </c>
      <c r="M6" s="21">
        <f>D6*J6</f>
        <v>457920</v>
      </c>
      <c r="N6" s="34">
        <f>E6*J6</f>
        <v>457920</v>
      </c>
      <c r="O6" s="37">
        <f>M6+N6</f>
        <v>915840</v>
      </c>
    </row>
    <row r="7" spans="1:15" ht="33.75" customHeight="1" x14ac:dyDescent="0.25">
      <c r="A7" s="14">
        <v>4</v>
      </c>
      <c r="B7" s="30" t="s">
        <v>9</v>
      </c>
      <c r="C7" s="12" t="s">
        <v>7</v>
      </c>
      <c r="D7" s="43">
        <v>4678</v>
      </c>
      <c r="E7" s="43">
        <v>4678</v>
      </c>
      <c r="F7" s="15">
        <f t="shared" ref="F7:F8" si="0">D7+E7</f>
        <v>9356</v>
      </c>
      <c r="G7" s="16">
        <v>108</v>
      </c>
      <c r="H7" s="17">
        <v>108</v>
      </c>
      <c r="I7" s="22">
        <v>108</v>
      </c>
      <c r="J7" s="18">
        <f>SUM(G7+H7+I7)/3</f>
        <v>108</v>
      </c>
      <c r="K7" s="19">
        <f>STDEV(G7:J7)</f>
        <v>0</v>
      </c>
      <c r="L7" s="20">
        <f>K7/J7*100</f>
        <v>0</v>
      </c>
      <c r="M7" s="21">
        <f t="shared" ref="M7:M8" si="1">D7*J7</f>
        <v>505224</v>
      </c>
      <c r="N7" s="34">
        <f t="shared" ref="N7:N8" si="2">E7*J7</f>
        <v>505224</v>
      </c>
      <c r="O7" s="37">
        <f t="shared" ref="O7:O9" si="3">M7+N7</f>
        <v>1010448</v>
      </c>
    </row>
    <row r="8" spans="1:15" ht="51.75" customHeight="1" x14ac:dyDescent="0.2">
      <c r="A8" s="14">
        <v>5</v>
      </c>
      <c r="B8" s="23" t="s">
        <v>11</v>
      </c>
      <c r="C8" s="12" t="s">
        <v>7</v>
      </c>
      <c r="D8" s="43">
        <v>4240</v>
      </c>
      <c r="E8" s="43">
        <v>4240</v>
      </c>
      <c r="F8" s="15">
        <f t="shared" si="0"/>
        <v>8480</v>
      </c>
      <c r="G8" s="16">
        <v>13.5</v>
      </c>
      <c r="H8" s="17">
        <v>13.5</v>
      </c>
      <c r="I8" s="22">
        <v>13.5</v>
      </c>
      <c r="J8" s="18">
        <f>SUM(G8+H8+I8)/3</f>
        <v>13.5</v>
      </c>
      <c r="K8" s="19">
        <f>STDEV(G8:J8)</f>
        <v>0</v>
      </c>
      <c r="L8" s="20">
        <f>K8/J8*100</f>
        <v>0</v>
      </c>
      <c r="M8" s="21">
        <f t="shared" si="1"/>
        <v>57240</v>
      </c>
      <c r="N8" s="34">
        <f t="shared" si="2"/>
        <v>57240</v>
      </c>
      <c r="O8" s="37">
        <f t="shared" si="3"/>
        <v>114480</v>
      </c>
    </row>
    <row r="9" spans="1:15" ht="15.75" x14ac:dyDescent="0.25">
      <c r="A9" s="24" t="s">
        <v>10</v>
      </c>
      <c r="B9" s="25"/>
      <c r="C9" s="26"/>
      <c r="D9" s="27">
        <f>SUM(D6:D8)</f>
        <v>13158</v>
      </c>
      <c r="E9" s="27">
        <f>SUM(E6:E8)</f>
        <v>13158</v>
      </c>
      <c r="F9" s="27">
        <f>SUM(F6:F8)</f>
        <v>26316</v>
      </c>
      <c r="G9" s="28"/>
      <c r="H9" s="28"/>
      <c r="I9" s="28"/>
      <c r="J9" s="21"/>
      <c r="K9" s="29"/>
      <c r="L9" s="29"/>
      <c r="M9" s="21">
        <f>SUM(M6:M8)</f>
        <v>1020384</v>
      </c>
      <c r="N9" s="34">
        <f>SUM(N6:N8)</f>
        <v>1020384</v>
      </c>
      <c r="O9" s="37">
        <f t="shared" si="3"/>
        <v>2040768</v>
      </c>
    </row>
    <row r="10" spans="1:15" ht="15.75" x14ac:dyDescent="0.25">
      <c r="A10" s="3"/>
      <c r="B10" s="4"/>
      <c r="C10" s="4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</row>
    <row r="11" spans="1:15" ht="15.75" x14ac:dyDescent="0.25">
      <c r="A11" s="3"/>
      <c r="B11" s="4"/>
      <c r="C11" s="4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</row>
    <row r="12" spans="1:15" ht="15.75" x14ac:dyDescent="0.25">
      <c r="A12" s="3"/>
      <c r="B12" s="4"/>
      <c r="C12" s="57"/>
      <c r="D12" s="57"/>
      <c r="E12" s="38"/>
      <c r="F12" s="38"/>
      <c r="G12" s="3"/>
      <c r="H12" s="3"/>
      <c r="I12" s="3"/>
      <c r="J12" s="3"/>
      <c r="K12" s="3"/>
      <c r="L12" s="3"/>
      <c r="M12" s="3"/>
      <c r="N12" s="3"/>
    </row>
    <row r="15" spans="1:15" x14ac:dyDescent="0.2">
      <c r="B15" s="58"/>
      <c r="C15" s="58"/>
      <c r="D15" s="58"/>
      <c r="E15" s="58"/>
      <c r="F15" s="58"/>
      <c r="G15" s="58"/>
      <c r="H15" s="58"/>
      <c r="I15" s="58"/>
      <c r="J15" s="58"/>
      <c r="K15" s="58"/>
      <c r="L15" s="58"/>
      <c r="M15" s="58"/>
      <c r="N15" s="58"/>
    </row>
  </sheetData>
  <mergeCells count="12">
    <mergeCell ref="C12:D12"/>
    <mergeCell ref="B15:N15"/>
    <mergeCell ref="B1:M1"/>
    <mergeCell ref="A2:N2"/>
    <mergeCell ref="A3:A4"/>
    <mergeCell ref="B3:B4"/>
    <mergeCell ref="C3:C4"/>
    <mergeCell ref="D3:D4"/>
    <mergeCell ref="E3:E4"/>
    <mergeCell ref="F3:F4"/>
    <mergeCell ref="G3:I3"/>
    <mergeCell ref="J3:L3"/>
  </mergeCells>
  <pageMargins left="0.11811023622047245" right="0.11811023622047245" top="0.74803149606299213" bottom="0.74803149606299213" header="0.31496062992125984" footer="0.31496062992125984"/>
  <pageSetup paperSize="9" scale="57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5"/>
  <sheetViews>
    <sheetView view="pageBreakPreview" zoomScaleNormal="100" zoomScaleSheetLayoutView="100" workbookViewId="0">
      <selection activeCell="M7" sqref="M7:M8"/>
    </sheetView>
  </sheetViews>
  <sheetFormatPr defaultRowHeight="12.75" x14ac:dyDescent="0.2"/>
  <cols>
    <col min="1" max="1" width="4.28515625" style="1" customWidth="1"/>
    <col min="2" max="2" width="32.140625" style="2" customWidth="1"/>
    <col min="3" max="3" width="8.42578125" style="2" customWidth="1"/>
    <col min="4" max="6" width="10" style="1" customWidth="1"/>
    <col min="7" max="9" width="15.42578125" style="1" customWidth="1"/>
    <col min="10" max="10" width="12.140625" style="1" customWidth="1"/>
    <col min="11" max="11" width="13.85546875" style="1" customWidth="1"/>
    <col min="12" max="12" width="17.28515625" style="1" customWidth="1"/>
    <col min="13" max="13" width="27.7109375" style="1" customWidth="1"/>
    <col min="14" max="14" width="30.7109375" style="1" customWidth="1"/>
    <col min="15" max="15" width="25.28515625" style="1" customWidth="1"/>
    <col min="16" max="16384" width="9.140625" style="1"/>
  </cols>
  <sheetData>
    <row r="1" spans="1:15" ht="77.25" customHeight="1" x14ac:dyDescent="0.3">
      <c r="A1" s="5"/>
      <c r="B1" s="56" t="s">
        <v>26</v>
      </c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6" t="s">
        <v>14</v>
      </c>
    </row>
    <row r="2" spans="1:15" ht="28.5" customHeight="1" x14ac:dyDescent="0.2">
      <c r="A2" s="59" t="s">
        <v>18</v>
      </c>
      <c r="B2" s="59"/>
      <c r="C2" s="59"/>
      <c r="D2" s="59"/>
      <c r="E2" s="59"/>
      <c r="F2" s="59"/>
      <c r="G2" s="60"/>
      <c r="H2" s="60"/>
      <c r="I2" s="60"/>
      <c r="J2" s="60"/>
      <c r="K2" s="60"/>
      <c r="L2" s="60"/>
      <c r="M2" s="60"/>
      <c r="N2" s="60"/>
    </row>
    <row r="3" spans="1:15" ht="63" x14ac:dyDescent="0.2">
      <c r="A3" s="61" t="s">
        <v>0</v>
      </c>
      <c r="B3" s="61" t="s">
        <v>1</v>
      </c>
      <c r="C3" s="62" t="s">
        <v>2</v>
      </c>
      <c r="D3" s="61" t="s">
        <v>16</v>
      </c>
      <c r="E3" s="61" t="s">
        <v>17</v>
      </c>
      <c r="F3" s="61" t="s">
        <v>15</v>
      </c>
      <c r="G3" s="64" t="s">
        <v>3</v>
      </c>
      <c r="H3" s="65"/>
      <c r="I3" s="65"/>
      <c r="J3" s="66" t="s">
        <v>4</v>
      </c>
      <c r="K3" s="66"/>
      <c r="L3" s="66"/>
      <c r="M3" s="7" t="s">
        <v>40</v>
      </c>
      <c r="N3" s="32" t="s">
        <v>41</v>
      </c>
      <c r="O3" s="13" t="s">
        <v>42</v>
      </c>
    </row>
    <row r="4" spans="1:15" ht="203.25" customHeight="1" x14ac:dyDescent="0.2">
      <c r="A4" s="62"/>
      <c r="B4" s="62"/>
      <c r="C4" s="63"/>
      <c r="D4" s="62"/>
      <c r="E4" s="62"/>
      <c r="F4" s="62"/>
      <c r="G4" s="8" t="s">
        <v>19</v>
      </c>
      <c r="H4" s="8" t="s">
        <v>21</v>
      </c>
      <c r="I4" s="8" t="s">
        <v>20</v>
      </c>
      <c r="J4" s="9" t="s">
        <v>5</v>
      </c>
      <c r="K4" s="10" t="s">
        <v>6</v>
      </c>
      <c r="L4" s="11" t="s">
        <v>13</v>
      </c>
      <c r="M4" s="11" t="s">
        <v>12</v>
      </c>
      <c r="N4" s="33" t="s">
        <v>12</v>
      </c>
      <c r="O4" s="13" t="s">
        <v>12</v>
      </c>
    </row>
    <row r="5" spans="1:15" ht="15.75" x14ac:dyDescent="0.2">
      <c r="A5" s="12">
        <v>1</v>
      </c>
      <c r="B5" s="13">
        <v>2</v>
      </c>
      <c r="C5" s="12">
        <v>3</v>
      </c>
      <c r="D5" s="12">
        <v>4</v>
      </c>
      <c r="E5" s="12">
        <v>5</v>
      </c>
      <c r="F5" s="12">
        <v>6</v>
      </c>
      <c r="G5" s="12">
        <v>7</v>
      </c>
      <c r="H5" s="12">
        <v>8</v>
      </c>
      <c r="I5" s="12">
        <v>9</v>
      </c>
      <c r="J5" s="12">
        <v>10</v>
      </c>
      <c r="K5" s="12">
        <v>11</v>
      </c>
      <c r="L5" s="12">
        <v>12</v>
      </c>
      <c r="M5" s="12">
        <v>13</v>
      </c>
      <c r="N5" s="35">
        <v>14</v>
      </c>
      <c r="O5" s="36">
        <v>15</v>
      </c>
    </row>
    <row r="6" spans="1:15" ht="34.5" customHeight="1" x14ac:dyDescent="0.25">
      <c r="A6" s="14">
        <v>3</v>
      </c>
      <c r="B6" s="30" t="s">
        <v>8</v>
      </c>
      <c r="C6" s="12" t="s">
        <v>7</v>
      </c>
      <c r="D6" s="42">
        <v>12000</v>
      </c>
      <c r="E6" s="42">
        <v>12000</v>
      </c>
      <c r="F6" s="15">
        <f>D6+E6</f>
        <v>24000</v>
      </c>
      <c r="G6" s="45">
        <v>108</v>
      </c>
      <c r="H6" s="45">
        <v>108</v>
      </c>
      <c r="I6" s="22">
        <v>108</v>
      </c>
      <c r="J6" s="18">
        <f>SUM(G6+H6+I6)/3</f>
        <v>108</v>
      </c>
      <c r="K6" s="19">
        <f>STDEV(G6:J6)</f>
        <v>0</v>
      </c>
      <c r="L6" s="20">
        <f>K6/J6*100</f>
        <v>0</v>
      </c>
      <c r="M6" s="21">
        <f>D6*J6</f>
        <v>1296000</v>
      </c>
      <c r="N6" s="34">
        <f>E6*J6</f>
        <v>1296000</v>
      </c>
      <c r="O6" s="37">
        <f>M6+N6</f>
        <v>2592000</v>
      </c>
    </row>
    <row r="7" spans="1:15" ht="33.75" customHeight="1" x14ac:dyDescent="0.25">
      <c r="A7" s="14">
        <v>4</v>
      </c>
      <c r="B7" s="30" t="s">
        <v>9</v>
      </c>
      <c r="C7" s="12" t="s">
        <v>7</v>
      </c>
      <c r="D7" s="43">
        <v>6500</v>
      </c>
      <c r="E7" s="43">
        <v>6500</v>
      </c>
      <c r="F7" s="15">
        <f t="shared" ref="F7:F8" si="0">D7+E7</f>
        <v>13000</v>
      </c>
      <c r="G7" s="45">
        <v>108</v>
      </c>
      <c r="H7" s="45">
        <v>108</v>
      </c>
      <c r="I7" s="22">
        <v>108</v>
      </c>
      <c r="J7" s="18">
        <f>SUM(G7+H7+I7)/3</f>
        <v>108</v>
      </c>
      <c r="K7" s="19">
        <f>STDEV(G7:J7)</f>
        <v>0</v>
      </c>
      <c r="L7" s="20">
        <f>K7/J7*100</f>
        <v>0</v>
      </c>
      <c r="M7" s="21">
        <f t="shared" ref="M7:M8" si="1">D7*J7</f>
        <v>702000</v>
      </c>
      <c r="N7" s="34">
        <f t="shared" ref="N7:N8" si="2">E7*J7</f>
        <v>702000</v>
      </c>
      <c r="O7" s="37">
        <f t="shared" ref="O7:O9" si="3">M7+N7</f>
        <v>1404000</v>
      </c>
    </row>
    <row r="8" spans="1:15" ht="51.75" customHeight="1" x14ac:dyDescent="0.2">
      <c r="A8" s="14">
        <v>5</v>
      </c>
      <c r="B8" s="23" t="s">
        <v>11</v>
      </c>
      <c r="C8" s="12" t="s">
        <v>7</v>
      </c>
      <c r="D8" s="43">
        <v>12000</v>
      </c>
      <c r="E8" s="43">
        <v>12000</v>
      </c>
      <c r="F8" s="15">
        <f t="shared" si="0"/>
        <v>24000</v>
      </c>
      <c r="G8" s="45">
        <v>13.5</v>
      </c>
      <c r="H8" s="45">
        <v>13.5</v>
      </c>
      <c r="I8" s="22">
        <v>13.5</v>
      </c>
      <c r="J8" s="18">
        <f>SUM(G8+H8+I8)/3</f>
        <v>13.5</v>
      </c>
      <c r="K8" s="19">
        <f>STDEV(G8:J8)</f>
        <v>0</v>
      </c>
      <c r="L8" s="20">
        <f>K8/J8*100</f>
        <v>0</v>
      </c>
      <c r="M8" s="21">
        <f t="shared" si="1"/>
        <v>162000</v>
      </c>
      <c r="N8" s="34">
        <f t="shared" si="2"/>
        <v>162000</v>
      </c>
      <c r="O8" s="37">
        <f t="shared" si="3"/>
        <v>324000</v>
      </c>
    </row>
    <row r="9" spans="1:15" ht="15.75" x14ac:dyDescent="0.25">
      <c r="A9" s="24" t="s">
        <v>10</v>
      </c>
      <c r="B9" s="25"/>
      <c r="C9" s="26"/>
      <c r="D9" s="27">
        <f>SUM(D6:D8)</f>
        <v>30500</v>
      </c>
      <c r="E9" s="27">
        <f>SUM(E6:E8)</f>
        <v>30500</v>
      </c>
      <c r="F9" s="27">
        <f>SUM(F6:F8)</f>
        <v>61000</v>
      </c>
      <c r="G9" s="28"/>
      <c r="H9" s="28"/>
      <c r="I9" s="28"/>
      <c r="J9" s="21"/>
      <c r="K9" s="29"/>
      <c r="L9" s="29"/>
      <c r="M9" s="21">
        <f>SUM(M6:M8)</f>
        <v>2160000</v>
      </c>
      <c r="N9" s="34">
        <f>SUM(N6:N8)</f>
        <v>2160000</v>
      </c>
      <c r="O9" s="37">
        <f t="shared" si="3"/>
        <v>4320000</v>
      </c>
    </row>
    <row r="10" spans="1:15" ht="15.75" x14ac:dyDescent="0.25">
      <c r="A10" s="3"/>
      <c r="B10" s="4"/>
      <c r="C10" s="4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</row>
    <row r="11" spans="1:15" ht="15.75" x14ac:dyDescent="0.25">
      <c r="A11" s="3"/>
      <c r="B11" s="4"/>
      <c r="C11" s="4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</row>
    <row r="12" spans="1:15" ht="15.75" x14ac:dyDescent="0.25">
      <c r="A12" s="3"/>
      <c r="B12" s="4"/>
      <c r="C12" s="57"/>
      <c r="D12" s="57"/>
      <c r="E12" s="38"/>
      <c r="F12" s="38"/>
      <c r="G12" s="3"/>
      <c r="H12" s="3"/>
      <c r="I12" s="3"/>
      <c r="J12" s="3"/>
      <c r="K12" s="3"/>
      <c r="L12" s="3"/>
      <c r="M12" s="3"/>
      <c r="N12" s="3"/>
    </row>
    <row r="15" spans="1:15" x14ac:dyDescent="0.2">
      <c r="B15" s="58"/>
      <c r="C15" s="58"/>
      <c r="D15" s="58"/>
      <c r="E15" s="58"/>
      <c r="F15" s="58"/>
      <c r="G15" s="58"/>
      <c r="H15" s="58"/>
      <c r="I15" s="58"/>
      <c r="J15" s="58"/>
      <c r="K15" s="58"/>
      <c r="L15" s="58"/>
      <c r="M15" s="58"/>
      <c r="N15" s="58"/>
    </row>
  </sheetData>
  <mergeCells count="12">
    <mergeCell ref="C12:D12"/>
    <mergeCell ref="B15:N15"/>
    <mergeCell ref="B1:M1"/>
    <mergeCell ref="A2:N2"/>
    <mergeCell ref="A3:A4"/>
    <mergeCell ref="B3:B4"/>
    <mergeCell ref="C3:C4"/>
    <mergeCell ref="D3:D4"/>
    <mergeCell ref="E3:E4"/>
    <mergeCell ref="F3:F4"/>
    <mergeCell ref="G3:I3"/>
    <mergeCell ref="J3:L3"/>
  </mergeCells>
  <pageMargins left="0.11811023622047245" right="0.11811023622047245" top="0.74803149606299213" bottom="0.74803149606299213" header="0.31496062992125984" footer="0.31496062992125984"/>
  <pageSetup paperSize="9" scale="57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5"/>
  <sheetViews>
    <sheetView view="pageBreakPreview" zoomScaleNormal="100" zoomScaleSheetLayoutView="100" workbookViewId="0">
      <selection activeCell="M7" sqref="M7:M8"/>
    </sheetView>
  </sheetViews>
  <sheetFormatPr defaultRowHeight="12.75" x14ac:dyDescent="0.2"/>
  <cols>
    <col min="1" max="1" width="4.28515625" style="1" customWidth="1"/>
    <col min="2" max="2" width="32.140625" style="2" customWidth="1"/>
    <col min="3" max="3" width="8.42578125" style="2" customWidth="1"/>
    <col min="4" max="6" width="10" style="1" customWidth="1"/>
    <col min="7" max="9" width="15.42578125" style="1" customWidth="1"/>
    <col min="10" max="10" width="12.140625" style="1" customWidth="1"/>
    <col min="11" max="11" width="13.85546875" style="1" customWidth="1"/>
    <col min="12" max="12" width="17.28515625" style="1" customWidth="1"/>
    <col min="13" max="13" width="27.7109375" style="1" customWidth="1"/>
    <col min="14" max="14" width="30.7109375" style="1" customWidth="1"/>
    <col min="15" max="15" width="25.28515625" style="1" customWidth="1"/>
    <col min="16" max="16384" width="9.140625" style="1"/>
  </cols>
  <sheetData>
    <row r="1" spans="1:15" ht="77.25" customHeight="1" x14ac:dyDescent="0.3">
      <c r="A1" s="5"/>
      <c r="B1" s="56" t="s">
        <v>27</v>
      </c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6" t="s">
        <v>14</v>
      </c>
    </row>
    <row r="2" spans="1:15" ht="28.5" customHeight="1" x14ac:dyDescent="0.2">
      <c r="A2" s="59" t="s">
        <v>18</v>
      </c>
      <c r="B2" s="59"/>
      <c r="C2" s="59"/>
      <c r="D2" s="59"/>
      <c r="E2" s="59"/>
      <c r="F2" s="59"/>
      <c r="G2" s="60"/>
      <c r="H2" s="60"/>
      <c r="I2" s="60"/>
      <c r="J2" s="60"/>
      <c r="K2" s="60"/>
      <c r="L2" s="60"/>
      <c r="M2" s="60"/>
      <c r="N2" s="60"/>
    </row>
    <row r="3" spans="1:15" ht="63" x14ac:dyDescent="0.2">
      <c r="A3" s="61" t="s">
        <v>0</v>
      </c>
      <c r="B3" s="61" t="s">
        <v>1</v>
      </c>
      <c r="C3" s="62" t="s">
        <v>2</v>
      </c>
      <c r="D3" s="61" t="s">
        <v>16</v>
      </c>
      <c r="E3" s="61" t="s">
        <v>17</v>
      </c>
      <c r="F3" s="61" t="s">
        <v>15</v>
      </c>
      <c r="G3" s="64" t="s">
        <v>3</v>
      </c>
      <c r="H3" s="65"/>
      <c r="I3" s="65"/>
      <c r="J3" s="66" t="s">
        <v>4</v>
      </c>
      <c r="K3" s="66"/>
      <c r="L3" s="66"/>
      <c r="M3" s="7" t="s">
        <v>40</v>
      </c>
      <c r="N3" s="32" t="s">
        <v>41</v>
      </c>
      <c r="O3" s="13" t="s">
        <v>42</v>
      </c>
    </row>
    <row r="4" spans="1:15" ht="203.25" customHeight="1" x14ac:dyDescent="0.2">
      <c r="A4" s="62"/>
      <c r="B4" s="62"/>
      <c r="C4" s="63"/>
      <c r="D4" s="62"/>
      <c r="E4" s="62"/>
      <c r="F4" s="62"/>
      <c r="G4" s="8" t="s">
        <v>19</v>
      </c>
      <c r="H4" s="8" t="s">
        <v>21</v>
      </c>
      <c r="I4" s="8" t="s">
        <v>20</v>
      </c>
      <c r="J4" s="9" t="s">
        <v>5</v>
      </c>
      <c r="K4" s="10" t="s">
        <v>6</v>
      </c>
      <c r="L4" s="11" t="s">
        <v>13</v>
      </c>
      <c r="M4" s="11" t="s">
        <v>12</v>
      </c>
      <c r="N4" s="33" t="s">
        <v>12</v>
      </c>
      <c r="O4" s="13" t="s">
        <v>12</v>
      </c>
    </row>
    <row r="5" spans="1:15" ht="15.75" x14ac:dyDescent="0.2">
      <c r="A5" s="12">
        <v>1</v>
      </c>
      <c r="B5" s="13">
        <v>2</v>
      </c>
      <c r="C5" s="12">
        <v>3</v>
      </c>
      <c r="D5" s="12">
        <v>4</v>
      </c>
      <c r="E5" s="12">
        <v>5</v>
      </c>
      <c r="F5" s="12">
        <v>6</v>
      </c>
      <c r="G5" s="12">
        <v>7</v>
      </c>
      <c r="H5" s="12">
        <v>8</v>
      </c>
      <c r="I5" s="12">
        <v>9</v>
      </c>
      <c r="J5" s="12">
        <v>10</v>
      </c>
      <c r="K5" s="12">
        <v>11</v>
      </c>
      <c r="L5" s="12">
        <v>12</v>
      </c>
      <c r="M5" s="12">
        <v>13</v>
      </c>
      <c r="N5" s="35">
        <v>14</v>
      </c>
      <c r="O5" s="36">
        <v>15</v>
      </c>
    </row>
    <row r="6" spans="1:15" ht="34.5" customHeight="1" x14ac:dyDescent="0.25">
      <c r="A6" s="14">
        <v>3</v>
      </c>
      <c r="B6" s="30" t="s">
        <v>8</v>
      </c>
      <c r="C6" s="12" t="s">
        <v>7</v>
      </c>
      <c r="D6" s="42">
        <v>22100</v>
      </c>
      <c r="E6" s="42">
        <v>22100</v>
      </c>
      <c r="F6" s="15">
        <f>D6+E6</f>
        <v>44200</v>
      </c>
      <c r="G6" s="45">
        <v>108</v>
      </c>
      <c r="H6" s="45">
        <v>108</v>
      </c>
      <c r="I6" s="22">
        <v>108</v>
      </c>
      <c r="J6" s="18">
        <f>SUM(G6+H6+I6)/3</f>
        <v>108</v>
      </c>
      <c r="K6" s="19">
        <f>STDEV(G6:J6)</f>
        <v>0</v>
      </c>
      <c r="L6" s="20">
        <f>K6/J6*100</f>
        <v>0</v>
      </c>
      <c r="M6" s="21">
        <f>D6*J6</f>
        <v>2386800</v>
      </c>
      <c r="N6" s="34">
        <f>E6*J6</f>
        <v>2386800</v>
      </c>
      <c r="O6" s="37">
        <f>M6+N6</f>
        <v>4773600</v>
      </c>
    </row>
    <row r="7" spans="1:15" ht="33.75" customHeight="1" x14ac:dyDescent="0.25">
      <c r="A7" s="14">
        <v>4</v>
      </c>
      <c r="B7" s="30" t="s">
        <v>9</v>
      </c>
      <c r="C7" s="12" t="s">
        <v>7</v>
      </c>
      <c r="D7" s="43">
        <v>14450</v>
      </c>
      <c r="E7" s="43">
        <v>14450</v>
      </c>
      <c r="F7" s="15">
        <f t="shared" ref="F7:F8" si="0">D7+E7</f>
        <v>28900</v>
      </c>
      <c r="G7" s="45">
        <v>108</v>
      </c>
      <c r="H7" s="45">
        <v>108</v>
      </c>
      <c r="I7" s="22">
        <v>108</v>
      </c>
      <c r="J7" s="18">
        <f>SUM(G7+H7+I7)/3</f>
        <v>108</v>
      </c>
      <c r="K7" s="19">
        <f>STDEV(G7:J7)</f>
        <v>0</v>
      </c>
      <c r="L7" s="20">
        <f>K7/J7*100</f>
        <v>0</v>
      </c>
      <c r="M7" s="21">
        <f t="shared" ref="M7:M8" si="1">D7*J7</f>
        <v>1560600</v>
      </c>
      <c r="N7" s="34">
        <f t="shared" ref="N7:N8" si="2">E7*J7</f>
        <v>1560600</v>
      </c>
      <c r="O7" s="37">
        <f t="shared" ref="O7:O9" si="3">M7+N7</f>
        <v>3121200</v>
      </c>
    </row>
    <row r="8" spans="1:15" ht="51.75" customHeight="1" x14ac:dyDescent="0.2">
      <c r="A8" s="14">
        <v>5</v>
      </c>
      <c r="B8" s="23" t="s">
        <v>11</v>
      </c>
      <c r="C8" s="12" t="s">
        <v>7</v>
      </c>
      <c r="D8" s="43">
        <v>22100</v>
      </c>
      <c r="E8" s="43">
        <v>22100</v>
      </c>
      <c r="F8" s="15">
        <f t="shared" si="0"/>
        <v>44200</v>
      </c>
      <c r="G8" s="45">
        <v>13.5</v>
      </c>
      <c r="H8" s="45">
        <v>13.5</v>
      </c>
      <c r="I8" s="22">
        <v>13.5</v>
      </c>
      <c r="J8" s="18">
        <f>SUM(G8+H8+I8)/3</f>
        <v>13.5</v>
      </c>
      <c r="K8" s="19">
        <f>STDEV(G8:J8)</f>
        <v>0</v>
      </c>
      <c r="L8" s="20">
        <f>K8/J8*100</f>
        <v>0</v>
      </c>
      <c r="M8" s="21">
        <f t="shared" si="1"/>
        <v>298350</v>
      </c>
      <c r="N8" s="34">
        <f t="shared" si="2"/>
        <v>298350</v>
      </c>
      <c r="O8" s="37">
        <f t="shared" si="3"/>
        <v>596700</v>
      </c>
    </row>
    <row r="9" spans="1:15" ht="15.75" x14ac:dyDescent="0.25">
      <c r="A9" s="24" t="s">
        <v>10</v>
      </c>
      <c r="B9" s="25"/>
      <c r="C9" s="26"/>
      <c r="D9" s="27">
        <f>SUM(D6:D8)</f>
        <v>58650</v>
      </c>
      <c r="E9" s="27">
        <f>SUM(E6:E8)</f>
        <v>58650</v>
      </c>
      <c r="F9" s="27">
        <f>SUM(F6:F8)</f>
        <v>117300</v>
      </c>
      <c r="G9" s="28"/>
      <c r="H9" s="28"/>
      <c r="I9" s="28"/>
      <c r="J9" s="21"/>
      <c r="K9" s="29"/>
      <c r="L9" s="29"/>
      <c r="M9" s="21">
        <f>SUM(M6:M8)</f>
        <v>4245750</v>
      </c>
      <c r="N9" s="34">
        <f>SUM(N6:N8)</f>
        <v>4245750</v>
      </c>
      <c r="O9" s="37">
        <f t="shared" si="3"/>
        <v>8491500</v>
      </c>
    </row>
    <row r="10" spans="1:15" ht="15.75" x14ac:dyDescent="0.25">
      <c r="A10" s="3"/>
      <c r="B10" s="4"/>
      <c r="C10" s="4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</row>
    <row r="11" spans="1:15" ht="15.75" x14ac:dyDescent="0.25">
      <c r="A11" s="3"/>
      <c r="B11" s="4"/>
      <c r="C11" s="4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</row>
    <row r="12" spans="1:15" ht="15.75" x14ac:dyDescent="0.25">
      <c r="A12" s="3"/>
      <c r="B12" s="4"/>
      <c r="C12" s="57"/>
      <c r="D12" s="57"/>
      <c r="E12" s="38"/>
      <c r="F12" s="38"/>
      <c r="G12" s="3"/>
      <c r="H12" s="3"/>
      <c r="I12" s="3"/>
      <c r="J12" s="3"/>
      <c r="K12" s="3"/>
      <c r="L12" s="3"/>
      <c r="M12" s="3"/>
      <c r="N12" s="3"/>
    </row>
    <row r="15" spans="1:15" x14ac:dyDescent="0.2">
      <c r="B15" s="58"/>
      <c r="C15" s="58"/>
      <c r="D15" s="58"/>
      <c r="E15" s="58"/>
      <c r="F15" s="58"/>
      <c r="G15" s="58"/>
      <c r="H15" s="58"/>
      <c r="I15" s="58"/>
      <c r="J15" s="58"/>
      <c r="K15" s="58"/>
      <c r="L15" s="58"/>
      <c r="M15" s="58"/>
      <c r="N15" s="58"/>
    </row>
  </sheetData>
  <mergeCells count="12">
    <mergeCell ref="C12:D12"/>
    <mergeCell ref="B15:N15"/>
    <mergeCell ref="B1:M1"/>
    <mergeCell ref="A2:N2"/>
    <mergeCell ref="A3:A4"/>
    <mergeCell ref="B3:B4"/>
    <mergeCell ref="C3:C4"/>
    <mergeCell ref="D3:D4"/>
    <mergeCell ref="E3:E4"/>
    <mergeCell ref="F3:F4"/>
    <mergeCell ref="G3:I3"/>
    <mergeCell ref="J3:L3"/>
  </mergeCells>
  <pageMargins left="0.11811023622047245" right="0.11811023622047245" top="0.74803149606299213" bottom="0.74803149606299213" header="0.31496062992125984" footer="0.31496062992125984"/>
  <pageSetup paperSize="9" scale="57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5"/>
  <sheetViews>
    <sheetView view="pageBreakPreview" zoomScaleNormal="100" zoomScaleSheetLayoutView="100" workbookViewId="0">
      <selection activeCell="M7" sqref="M7:M8"/>
    </sheetView>
  </sheetViews>
  <sheetFormatPr defaultRowHeight="12.75" x14ac:dyDescent="0.2"/>
  <cols>
    <col min="1" max="1" width="4.28515625" style="1" customWidth="1"/>
    <col min="2" max="2" width="32.140625" style="2" customWidth="1"/>
    <col min="3" max="3" width="8.42578125" style="2" customWidth="1"/>
    <col min="4" max="6" width="10" style="1" customWidth="1"/>
    <col min="7" max="9" width="15.42578125" style="1" customWidth="1"/>
    <col min="10" max="10" width="12.140625" style="1" customWidth="1"/>
    <col min="11" max="11" width="13.85546875" style="1" customWidth="1"/>
    <col min="12" max="12" width="17.28515625" style="1" customWidth="1"/>
    <col min="13" max="13" width="27.7109375" style="1" customWidth="1"/>
    <col min="14" max="14" width="30.7109375" style="1" customWidth="1"/>
    <col min="15" max="15" width="25.28515625" style="1" customWidth="1"/>
    <col min="16" max="16384" width="9.140625" style="1"/>
  </cols>
  <sheetData>
    <row r="1" spans="1:15" ht="77.25" customHeight="1" x14ac:dyDescent="0.3">
      <c r="A1" s="5"/>
      <c r="B1" s="56" t="s">
        <v>28</v>
      </c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6" t="s">
        <v>14</v>
      </c>
    </row>
    <row r="2" spans="1:15" ht="28.5" customHeight="1" x14ac:dyDescent="0.2">
      <c r="A2" s="59" t="s">
        <v>18</v>
      </c>
      <c r="B2" s="59"/>
      <c r="C2" s="59"/>
      <c r="D2" s="59"/>
      <c r="E2" s="59"/>
      <c r="F2" s="59"/>
      <c r="G2" s="60"/>
      <c r="H2" s="60"/>
      <c r="I2" s="60"/>
      <c r="J2" s="60"/>
      <c r="K2" s="60"/>
      <c r="L2" s="60"/>
      <c r="M2" s="60"/>
      <c r="N2" s="60"/>
    </row>
    <row r="3" spans="1:15" ht="63" x14ac:dyDescent="0.2">
      <c r="A3" s="61" t="s">
        <v>0</v>
      </c>
      <c r="B3" s="61" t="s">
        <v>1</v>
      </c>
      <c r="C3" s="62" t="s">
        <v>2</v>
      </c>
      <c r="D3" s="61" t="s">
        <v>16</v>
      </c>
      <c r="E3" s="61" t="s">
        <v>17</v>
      </c>
      <c r="F3" s="61" t="s">
        <v>15</v>
      </c>
      <c r="G3" s="64" t="s">
        <v>3</v>
      </c>
      <c r="H3" s="65"/>
      <c r="I3" s="65"/>
      <c r="J3" s="66" t="s">
        <v>4</v>
      </c>
      <c r="K3" s="66"/>
      <c r="L3" s="66"/>
      <c r="M3" s="7" t="s">
        <v>40</v>
      </c>
      <c r="N3" s="32" t="s">
        <v>41</v>
      </c>
      <c r="O3" s="13" t="s">
        <v>42</v>
      </c>
    </row>
    <row r="4" spans="1:15" ht="203.25" customHeight="1" x14ac:dyDescent="0.2">
      <c r="A4" s="62"/>
      <c r="B4" s="62"/>
      <c r="C4" s="63"/>
      <c r="D4" s="62"/>
      <c r="E4" s="62"/>
      <c r="F4" s="62"/>
      <c r="G4" s="8" t="s">
        <v>19</v>
      </c>
      <c r="H4" s="8" t="s">
        <v>21</v>
      </c>
      <c r="I4" s="8" t="s">
        <v>20</v>
      </c>
      <c r="J4" s="9" t="s">
        <v>5</v>
      </c>
      <c r="K4" s="10" t="s">
        <v>6</v>
      </c>
      <c r="L4" s="11" t="s">
        <v>13</v>
      </c>
      <c r="M4" s="11" t="s">
        <v>12</v>
      </c>
      <c r="N4" s="33" t="s">
        <v>12</v>
      </c>
      <c r="O4" s="13" t="s">
        <v>12</v>
      </c>
    </row>
    <row r="5" spans="1:15" ht="15.75" x14ac:dyDescent="0.2">
      <c r="A5" s="12">
        <v>1</v>
      </c>
      <c r="B5" s="13">
        <v>2</v>
      </c>
      <c r="C5" s="12">
        <v>3</v>
      </c>
      <c r="D5" s="12">
        <v>4</v>
      </c>
      <c r="E5" s="12">
        <v>5</v>
      </c>
      <c r="F5" s="12">
        <v>6</v>
      </c>
      <c r="G5" s="12">
        <v>7</v>
      </c>
      <c r="H5" s="12">
        <v>8</v>
      </c>
      <c r="I5" s="12">
        <v>9</v>
      </c>
      <c r="J5" s="12">
        <v>10</v>
      </c>
      <c r="K5" s="12">
        <v>11</v>
      </c>
      <c r="L5" s="12">
        <v>12</v>
      </c>
      <c r="M5" s="12">
        <v>13</v>
      </c>
      <c r="N5" s="35">
        <v>14</v>
      </c>
      <c r="O5" s="36">
        <v>15</v>
      </c>
    </row>
    <row r="6" spans="1:15" ht="34.5" customHeight="1" x14ac:dyDescent="0.25">
      <c r="A6" s="14">
        <v>3</v>
      </c>
      <c r="B6" s="30" t="s">
        <v>8</v>
      </c>
      <c r="C6" s="12" t="s">
        <v>7</v>
      </c>
      <c r="D6" s="46">
        <v>3540</v>
      </c>
      <c r="E6" s="46">
        <v>3540</v>
      </c>
      <c r="F6" s="15">
        <f>D6+E6</f>
        <v>7080</v>
      </c>
      <c r="G6" s="45">
        <v>108</v>
      </c>
      <c r="H6" s="45">
        <v>108</v>
      </c>
      <c r="I6" s="22">
        <v>108</v>
      </c>
      <c r="J6" s="18">
        <f>SUM(G6+H6+I6)/3</f>
        <v>108</v>
      </c>
      <c r="K6" s="19">
        <f>STDEV(G6:J6)</f>
        <v>0</v>
      </c>
      <c r="L6" s="20">
        <f>K6/J6*100</f>
        <v>0</v>
      </c>
      <c r="M6" s="21">
        <f>D6*J6</f>
        <v>382320</v>
      </c>
      <c r="N6" s="34">
        <f>E6*J6</f>
        <v>382320</v>
      </c>
      <c r="O6" s="37">
        <f>M6+N6</f>
        <v>764640</v>
      </c>
    </row>
    <row r="7" spans="1:15" ht="33.75" customHeight="1" x14ac:dyDescent="0.25">
      <c r="A7" s="14">
        <v>4</v>
      </c>
      <c r="B7" s="30" t="s">
        <v>9</v>
      </c>
      <c r="C7" s="12" t="s">
        <v>7</v>
      </c>
      <c r="D7" s="47">
        <v>3393</v>
      </c>
      <c r="E7" s="47">
        <v>3393</v>
      </c>
      <c r="F7" s="15">
        <f t="shared" ref="F7:F8" si="0">D7+E7</f>
        <v>6786</v>
      </c>
      <c r="G7" s="45">
        <v>108</v>
      </c>
      <c r="H7" s="45">
        <v>108</v>
      </c>
      <c r="I7" s="22">
        <v>108</v>
      </c>
      <c r="J7" s="18">
        <f>SUM(G7+H7+I7)/3</f>
        <v>108</v>
      </c>
      <c r="K7" s="19">
        <f>STDEV(G7:J7)</f>
        <v>0</v>
      </c>
      <c r="L7" s="20">
        <f>K7/J7*100</f>
        <v>0</v>
      </c>
      <c r="M7" s="21">
        <f t="shared" ref="M7:M8" si="1">D7*J7</f>
        <v>366444</v>
      </c>
      <c r="N7" s="34">
        <f t="shared" ref="N7:N8" si="2">E7*J7</f>
        <v>366444</v>
      </c>
      <c r="O7" s="37">
        <f t="shared" ref="O7:O9" si="3">M7+N7</f>
        <v>732888</v>
      </c>
    </row>
    <row r="8" spans="1:15" ht="51.75" customHeight="1" x14ac:dyDescent="0.2">
      <c r="A8" s="14">
        <v>5</v>
      </c>
      <c r="B8" s="23" t="s">
        <v>11</v>
      </c>
      <c r="C8" s="12" t="s">
        <v>7</v>
      </c>
      <c r="D8" s="47">
        <v>3933</v>
      </c>
      <c r="E8" s="47">
        <v>3933</v>
      </c>
      <c r="F8" s="15">
        <f t="shared" si="0"/>
        <v>7866</v>
      </c>
      <c r="G8" s="45">
        <v>13.5</v>
      </c>
      <c r="H8" s="45">
        <v>13.5</v>
      </c>
      <c r="I8" s="22">
        <v>13.5</v>
      </c>
      <c r="J8" s="18">
        <f>SUM(G8+H8+I8)/3</f>
        <v>13.5</v>
      </c>
      <c r="K8" s="19">
        <f>STDEV(G8:J8)</f>
        <v>0</v>
      </c>
      <c r="L8" s="20">
        <f>K8/J8*100</f>
        <v>0</v>
      </c>
      <c r="M8" s="21">
        <f t="shared" si="1"/>
        <v>53095.5</v>
      </c>
      <c r="N8" s="34">
        <f t="shared" si="2"/>
        <v>53095.5</v>
      </c>
      <c r="O8" s="37">
        <f t="shared" si="3"/>
        <v>106191</v>
      </c>
    </row>
    <row r="9" spans="1:15" ht="15.75" x14ac:dyDescent="0.25">
      <c r="A9" s="24" t="s">
        <v>10</v>
      </c>
      <c r="B9" s="25"/>
      <c r="C9" s="26"/>
      <c r="D9" s="27">
        <f>SUM(D6:D8)</f>
        <v>10866</v>
      </c>
      <c r="E9" s="27">
        <f>SUM(E6:E8)</f>
        <v>10866</v>
      </c>
      <c r="F9" s="27">
        <f>SUM(F6:F8)</f>
        <v>21732</v>
      </c>
      <c r="G9" s="28"/>
      <c r="H9" s="28"/>
      <c r="I9" s="28"/>
      <c r="J9" s="21"/>
      <c r="K9" s="29"/>
      <c r="L9" s="29"/>
      <c r="M9" s="21">
        <f>SUM(M6:M8)</f>
        <v>801859.5</v>
      </c>
      <c r="N9" s="34">
        <f>SUM(N6:N8)</f>
        <v>801859.5</v>
      </c>
      <c r="O9" s="37">
        <f t="shared" si="3"/>
        <v>1603719</v>
      </c>
    </row>
    <row r="10" spans="1:15" ht="15.75" x14ac:dyDescent="0.25">
      <c r="A10" s="3"/>
      <c r="B10" s="4"/>
      <c r="C10" s="4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</row>
    <row r="11" spans="1:15" ht="15.75" x14ac:dyDescent="0.25">
      <c r="A11" s="3"/>
      <c r="B11" s="4"/>
      <c r="C11" s="4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</row>
    <row r="12" spans="1:15" ht="15.75" x14ac:dyDescent="0.25">
      <c r="A12" s="3"/>
      <c r="B12" s="4"/>
      <c r="C12" s="57"/>
      <c r="D12" s="57"/>
      <c r="E12" s="38"/>
      <c r="F12" s="38"/>
      <c r="G12" s="3"/>
      <c r="H12" s="3"/>
      <c r="I12" s="3"/>
      <c r="J12" s="3"/>
      <c r="K12" s="3"/>
      <c r="L12" s="3"/>
      <c r="M12" s="3"/>
      <c r="N12" s="3"/>
    </row>
    <row r="15" spans="1:15" x14ac:dyDescent="0.2">
      <c r="B15" s="58"/>
      <c r="C15" s="58"/>
      <c r="D15" s="58"/>
      <c r="E15" s="58"/>
      <c r="F15" s="58"/>
      <c r="G15" s="58"/>
      <c r="H15" s="58"/>
      <c r="I15" s="58"/>
      <c r="J15" s="58"/>
      <c r="K15" s="58"/>
      <c r="L15" s="58"/>
      <c r="M15" s="58"/>
      <c r="N15" s="58"/>
    </row>
  </sheetData>
  <mergeCells count="12">
    <mergeCell ref="C12:D12"/>
    <mergeCell ref="B15:N15"/>
    <mergeCell ref="B1:M1"/>
    <mergeCell ref="A2:N2"/>
    <mergeCell ref="A3:A4"/>
    <mergeCell ref="B3:B4"/>
    <mergeCell ref="C3:C4"/>
    <mergeCell ref="D3:D4"/>
    <mergeCell ref="E3:E4"/>
    <mergeCell ref="F3:F4"/>
    <mergeCell ref="G3:I3"/>
    <mergeCell ref="J3:L3"/>
  </mergeCells>
  <pageMargins left="0.11811023622047245" right="0.11811023622047245" top="0.74803149606299213" bottom="0.74803149606299213" header="0.31496062992125984" footer="0.31496062992125984"/>
  <pageSetup paperSize="9" scale="57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5"/>
  <sheetViews>
    <sheetView tabSelected="1" view="pageBreakPreview" zoomScaleNormal="100" zoomScaleSheetLayoutView="100" workbookViewId="0">
      <selection activeCell="B8" sqref="B8"/>
    </sheetView>
  </sheetViews>
  <sheetFormatPr defaultRowHeight="12.75" x14ac:dyDescent="0.2"/>
  <cols>
    <col min="1" max="1" width="4.28515625" style="1" customWidth="1"/>
    <col min="2" max="2" width="32.140625" style="2" customWidth="1"/>
    <col min="3" max="3" width="8.42578125" style="2" customWidth="1"/>
    <col min="4" max="6" width="10" style="1" customWidth="1"/>
    <col min="7" max="9" width="15.42578125" style="1" customWidth="1"/>
    <col min="10" max="10" width="12.140625" style="1" customWidth="1"/>
    <col min="11" max="11" width="13.85546875" style="1" customWidth="1"/>
    <col min="12" max="12" width="17.28515625" style="1" customWidth="1"/>
    <col min="13" max="13" width="27.7109375" style="1" customWidth="1"/>
    <col min="14" max="14" width="30.7109375" style="1" customWidth="1"/>
    <col min="15" max="15" width="25.28515625" style="1" customWidth="1"/>
    <col min="16" max="16384" width="9.140625" style="1"/>
  </cols>
  <sheetData>
    <row r="1" spans="1:15" ht="77.25" customHeight="1" x14ac:dyDescent="0.3">
      <c r="A1" s="5"/>
      <c r="B1" s="67" t="s">
        <v>29</v>
      </c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" t="s">
        <v>14</v>
      </c>
    </row>
    <row r="2" spans="1:15" ht="28.5" customHeight="1" x14ac:dyDescent="0.2">
      <c r="A2" s="59" t="s">
        <v>45</v>
      </c>
      <c r="B2" s="59"/>
      <c r="C2" s="59"/>
      <c r="D2" s="59"/>
      <c r="E2" s="59"/>
      <c r="F2" s="59"/>
      <c r="G2" s="60"/>
      <c r="H2" s="60"/>
      <c r="I2" s="60"/>
      <c r="J2" s="60"/>
      <c r="K2" s="60"/>
      <c r="L2" s="60"/>
      <c r="M2" s="60"/>
      <c r="N2" s="60"/>
    </row>
    <row r="3" spans="1:15" ht="63" x14ac:dyDescent="0.2">
      <c r="A3" s="61" t="s">
        <v>0</v>
      </c>
      <c r="B3" s="61" t="s">
        <v>1</v>
      </c>
      <c r="C3" s="62" t="s">
        <v>2</v>
      </c>
      <c r="D3" s="61" t="s">
        <v>47</v>
      </c>
      <c r="E3" s="61" t="s">
        <v>46</v>
      </c>
      <c r="F3" s="61" t="s">
        <v>15</v>
      </c>
      <c r="G3" s="64" t="s">
        <v>3</v>
      </c>
      <c r="H3" s="65"/>
      <c r="I3" s="65"/>
      <c r="J3" s="66" t="s">
        <v>4</v>
      </c>
      <c r="K3" s="66"/>
      <c r="L3" s="66"/>
      <c r="M3" s="7" t="s">
        <v>40</v>
      </c>
      <c r="N3" s="32" t="s">
        <v>41</v>
      </c>
      <c r="O3" s="13" t="s">
        <v>42</v>
      </c>
    </row>
    <row r="4" spans="1:15" ht="203.25" customHeight="1" x14ac:dyDescent="0.2">
      <c r="A4" s="62"/>
      <c r="B4" s="62"/>
      <c r="C4" s="63"/>
      <c r="D4" s="62"/>
      <c r="E4" s="62"/>
      <c r="F4" s="62"/>
      <c r="G4" s="8" t="s">
        <v>48</v>
      </c>
      <c r="H4" s="8" t="s">
        <v>49</v>
      </c>
      <c r="I4" s="8" t="s">
        <v>50</v>
      </c>
      <c r="J4" s="9" t="s">
        <v>5</v>
      </c>
      <c r="K4" s="10" t="s">
        <v>6</v>
      </c>
      <c r="L4" s="11" t="s">
        <v>13</v>
      </c>
      <c r="M4" s="11" t="s">
        <v>12</v>
      </c>
      <c r="N4" s="33" t="s">
        <v>12</v>
      </c>
      <c r="O4" s="13" t="s">
        <v>12</v>
      </c>
    </row>
    <row r="5" spans="1:15" ht="15.75" x14ac:dyDescent="0.2">
      <c r="A5" s="12">
        <v>1</v>
      </c>
      <c r="B5" s="13">
        <v>2</v>
      </c>
      <c r="C5" s="12">
        <v>3</v>
      </c>
      <c r="D5" s="12">
        <v>4</v>
      </c>
      <c r="E5" s="12">
        <v>5</v>
      </c>
      <c r="F5" s="12">
        <v>6</v>
      </c>
      <c r="G5" s="12">
        <v>7</v>
      </c>
      <c r="H5" s="12">
        <v>8</v>
      </c>
      <c r="I5" s="12">
        <v>9</v>
      </c>
      <c r="J5" s="12">
        <v>10</v>
      </c>
      <c r="K5" s="12">
        <v>11</v>
      </c>
      <c r="L5" s="12">
        <v>12</v>
      </c>
      <c r="M5" s="12">
        <v>13</v>
      </c>
      <c r="N5" s="35">
        <v>14</v>
      </c>
      <c r="O5" s="36">
        <v>15</v>
      </c>
    </row>
    <row r="6" spans="1:15" ht="34.5" customHeight="1" x14ac:dyDescent="0.25">
      <c r="A6" s="14">
        <v>3</v>
      </c>
      <c r="B6" s="30" t="s">
        <v>51</v>
      </c>
      <c r="C6" s="12" t="s">
        <v>44</v>
      </c>
      <c r="D6" s="42">
        <v>0</v>
      </c>
      <c r="E6" s="42">
        <v>0</v>
      </c>
      <c r="F6" s="15">
        <f>D6+E6</f>
        <v>0</v>
      </c>
      <c r="G6" s="45">
        <v>19282.03</v>
      </c>
      <c r="H6" s="45">
        <v>21765</v>
      </c>
      <c r="I6" s="22">
        <v>20378.84</v>
      </c>
      <c r="J6" s="18">
        <f>SUM(G6+H6+I6)/3</f>
        <v>20475.289999999997</v>
      </c>
      <c r="K6" s="19">
        <f>STDEV(G6:J6)</f>
        <v>1015.9599588894572</v>
      </c>
      <c r="L6" s="20">
        <f>K6/J6*100</f>
        <v>4.9618831229714315</v>
      </c>
      <c r="M6" s="21">
        <f>D6*J6</f>
        <v>0</v>
      </c>
      <c r="N6" s="34">
        <f>E6*J6</f>
        <v>0</v>
      </c>
      <c r="O6" s="37">
        <f>M6+N6</f>
        <v>0</v>
      </c>
    </row>
    <row r="7" spans="1:15" ht="33.75" customHeight="1" x14ac:dyDescent="0.25">
      <c r="A7" s="14">
        <v>4</v>
      </c>
      <c r="B7" s="30"/>
      <c r="C7" s="12">
        <v>0</v>
      </c>
      <c r="D7" s="43"/>
      <c r="E7" s="43"/>
      <c r="F7" s="15"/>
      <c r="G7" s="45"/>
      <c r="H7" s="45"/>
      <c r="I7" s="22"/>
      <c r="J7" s="18"/>
      <c r="K7" s="19"/>
      <c r="L7" s="20"/>
      <c r="M7" s="21"/>
      <c r="N7" s="34"/>
      <c r="O7" s="37"/>
    </row>
    <row r="8" spans="1:15" ht="51.75" customHeight="1" x14ac:dyDescent="0.2">
      <c r="A8" s="14">
        <v>5</v>
      </c>
      <c r="B8" s="23"/>
      <c r="C8" s="12">
        <v>0</v>
      </c>
      <c r="D8" s="43"/>
      <c r="E8" s="43"/>
      <c r="F8" s="15"/>
      <c r="G8" s="45"/>
      <c r="H8" s="45"/>
      <c r="I8" s="22"/>
      <c r="J8" s="18"/>
      <c r="K8" s="19"/>
      <c r="L8" s="20"/>
      <c r="M8" s="21"/>
      <c r="N8" s="34"/>
      <c r="O8" s="37"/>
    </row>
    <row r="9" spans="1:15" ht="15.75" x14ac:dyDescent="0.25">
      <c r="A9" s="24" t="s">
        <v>10</v>
      </c>
      <c r="B9" s="25"/>
      <c r="C9" s="26"/>
      <c r="D9" s="27">
        <f>SUM(D6:D8)</f>
        <v>0</v>
      </c>
      <c r="E9" s="27">
        <f>SUM(E6:E8)</f>
        <v>0</v>
      </c>
      <c r="F9" s="27">
        <f>SUM(F6:F8)</f>
        <v>0</v>
      </c>
      <c r="G9" s="28"/>
      <c r="H9" s="28"/>
      <c r="I9" s="28"/>
      <c r="J9" s="21"/>
      <c r="K9" s="29"/>
      <c r="L9" s="29"/>
      <c r="M9" s="21">
        <f>SUM(M6:M8)</f>
        <v>0</v>
      </c>
      <c r="N9" s="34">
        <f>SUM(N6:N8)</f>
        <v>0</v>
      </c>
      <c r="O9" s="37">
        <f t="shared" ref="O9" si="0">M9+N9</f>
        <v>0</v>
      </c>
    </row>
    <row r="10" spans="1:15" ht="15.75" x14ac:dyDescent="0.25">
      <c r="A10" s="3"/>
      <c r="B10" s="4"/>
      <c r="C10" s="4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</row>
    <row r="11" spans="1:15" ht="15.75" x14ac:dyDescent="0.25">
      <c r="A11" s="3"/>
      <c r="B11" s="4"/>
      <c r="C11" s="4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</row>
    <row r="12" spans="1:15" ht="15.75" x14ac:dyDescent="0.25">
      <c r="A12" s="3"/>
      <c r="B12" s="4"/>
      <c r="C12" s="57"/>
      <c r="D12" s="57"/>
      <c r="E12" s="38"/>
      <c r="F12" s="38"/>
      <c r="G12" s="3"/>
      <c r="H12" s="3"/>
      <c r="I12" s="3"/>
      <c r="J12" s="3"/>
      <c r="K12" s="3"/>
      <c r="L12" s="3"/>
      <c r="M12" s="3"/>
      <c r="N12" s="3"/>
    </row>
    <row r="15" spans="1:15" x14ac:dyDescent="0.2">
      <c r="B15" s="58"/>
      <c r="C15" s="58"/>
      <c r="D15" s="58"/>
      <c r="E15" s="58"/>
      <c r="F15" s="58"/>
      <c r="G15" s="58"/>
      <c r="H15" s="58"/>
      <c r="I15" s="58"/>
      <c r="J15" s="58"/>
      <c r="K15" s="58"/>
      <c r="L15" s="58"/>
      <c r="M15" s="58"/>
      <c r="N15" s="58"/>
    </row>
  </sheetData>
  <mergeCells count="12">
    <mergeCell ref="C12:D12"/>
    <mergeCell ref="B15:N15"/>
    <mergeCell ref="B1:M1"/>
    <mergeCell ref="A2:N2"/>
    <mergeCell ref="A3:A4"/>
    <mergeCell ref="B3:B4"/>
    <mergeCell ref="C3:C4"/>
    <mergeCell ref="D3:D4"/>
    <mergeCell ref="E3:E4"/>
    <mergeCell ref="F3:F4"/>
    <mergeCell ref="G3:I3"/>
    <mergeCell ref="J3:L3"/>
  </mergeCells>
  <pageMargins left="0.11811023622047245" right="0.11811023622047245" top="0.74803149606299213" bottom="0.74803149606299213" header="0.31496062992125984" footer="0.31496062992125984"/>
  <pageSetup paperSize="9" scale="57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O15"/>
  <sheetViews>
    <sheetView view="pageBreakPreview" zoomScaleNormal="100" zoomScaleSheetLayoutView="100" workbookViewId="0">
      <selection activeCell="K5" sqref="K5"/>
    </sheetView>
  </sheetViews>
  <sheetFormatPr defaultRowHeight="12.75" x14ac:dyDescent="0.2"/>
  <cols>
    <col min="1" max="1" width="4.28515625" style="1" customWidth="1"/>
    <col min="2" max="2" width="32.140625" style="2" customWidth="1"/>
    <col min="3" max="3" width="8.42578125" style="2" customWidth="1"/>
    <col min="4" max="6" width="10" style="1" customWidth="1"/>
    <col min="7" max="9" width="15.42578125" style="1" customWidth="1"/>
    <col min="10" max="10" width="12.140625" style="1" customWidth="1"/>
    <col min="11" max="11" width="13.85546875" style="1" customWidth="1"/>
    <col min="12" max="12" width="17.28515625" style="1" customWidth="1"/>
    <col min="13" max="13" width="27.7109375" style="1" customWidth="1"/>
    <col min="14" max="14" width="30.7109375" style="1" customWidth="1"/>
    <col min="15" max="15" width="25.28515625" style="1" customWidth="1"/>
    <col min="16" max="16384" width="9.140625" style="1"/>
  </cols>
  <sheetData>
    <row r="1" spans="1:15" ht="77.25" customHeight="1" x14ac:dyDescent="0.3">
      <c r="A1" s="5"/>
      <c r="B1" s="56" t="s">
        <v>30</v>
      </c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6" t="s">
        <v>14</v>
      </c>
    </row>
    <row r="2" spans="1:15" ht="28.5" customHeight="1" x14ac:dyDescent="0.2">
      <c r="A2" s="59" t="s">
        <v>18</v>
      </c>
      <c r="B2" s="59"/>
      <c r="C2" s="59"/>
      <c r="D2" s="59"/>
      <c r="E2" s="59"/>
      <c r="F2" s="59"/>
      <c r="G2" s="60"/>
      <c r="H2" s="60"/>
      <c r="I2" s="60"/>
      <c r="J2" s="60"/>
      <c r="K2" s="60"/>
      <c r="L2" s="60"/>
      <c r="M2" s="60"/>
      <c r="N2" s="60"/>
    </row>
    <row r="3" spans="1:15" ht="63" x14ac:dyDescent="0.2">
      <c r="A3" s="61" t="s">
        <v>0</v>
      </c>
      <c r="B3" s="61" t="s">
        <v>1</v>
      </c>
      <c r="C3" s="62" t="s">
        <v>2</v>
      </c>
      <c r="D3" s="61" t="s">
        <v>16</v>
      </c>
      <c r="E3" s="61" t="s">
        <v>17</v>
      </c>
      <c r="F3" s="61" t="s">
        <v>15</v>
      </c>
      <c r="G3" s="64" t="s">
        <v>3</v>
      </c>
      <c r="H3" s="65"/>
      <c r="I3" s="65"/>
      <c r="J3" s="66" t="s">
        <v>4</v>
      </c>
      <c r="K3" s="66"/>
      <c r="L3" s="66"/>
      <c r="M3" s="7" t="s">
        <v>40</v>
      </c>
      <c r="N3" s="32" t="s">
        <v>41</v>
      </c>
      <c r="O3" s="13" t="s">
        <v>42</v>
      </c>
    </row>
    <row r="4" spans="1:15" ht="203.25" customHeight="1" x14ac:dyDescent="0.2">
      <c r="A4" s="62"/>
      <c r="B4" s="62"/>
      <c r="C4" s="63"/>
      <c r="D4" s="62"/>
      <c r="E4" s="62"/>
      <c r="F4" s="62"/>
      <c r="G4" s="8" t="s">
        <v>19</v>
      </c>
      <c r="H4" s="8" t="s">
        <v>21</v>
      </c>
      <c r="I4" s="8" t="s">
        <v>20</v>
      </c>
      <c r="J4" s="9" t="s">
        <v>5</v>
      </c>
      <c r="K4" s="10" t="s">
        <v>6</v>
      </c>
      <c r="L4" s="11" t="s">
        <v>13</v>
      </c>
      <c r="M4" s="11" t="s">
        <v>12</v>
      </c>
      <c r="N4" s="33" t="s">
        <v>12</v>
      </c>
      <c r="O4" s="13" t="s">
        <v>12</v>
      </c>
    </row>
    <row r="5" spans="1:15" ht="15.75" x14ac:dyDescent="0.2">
      <c r="A5" s="12">
        <v>1</v>
      </c>
      <c r="B5" s="13">
        <v>2</v>
      </c>
      <c r="C5" s="12">
        <v>3</v>
      </c>
      <c r="D5" s="12">
        <v>4</v>
      </c>
      <c r="E5" s="12">
        <v>5</v>
      </c>
      <c r="F5" s="12">
        <v>6</v>
      </c>
      <c r="G5" s="12">
        <v>7</v>
      </c>
      <c r="H5" s="12">
        <v>8</v>
      </c>
      <c r="I5" s="12">
        <v>9</v>
      </c>
      <c r="J5" s="12">
        <v>10</v>
      </c>
      <c r="K5" s="12">
        <v>11</v>
      </c>
      <c r="L5" s="12">
        <v>12</v>
      </c>
      <c r="M5" s="12">
        <v>13</v>
      </c>
      <c r="N5" s="35">
        <v>14</v>
      </c>
      <c r="O5" s="36">
        <v>15</v>
      </c>
    </row>
    <row r="6" spans="1:15" ht="34.5" customHeight="1" x14ac:dyDescent="0.25">
      <c r="A6" s="14">
        <v>3</v>
      </c>
      <c r="B6" s="30" t="s">
        <v>8</v>
      </c>
      <c r="C6" s="12" t="s">
        <v>7</v>
      </c>
      <c r="D6" s="42">
        <v>6966</v>
      </c>
      <c r="E6" s="42">
        <v>6966</v>
      </c>
      <c r="F6" s="15">
        <f>D6+E6</f>
        <v>13932</v>
      </c>
      <c r="G6" s="45">
        <v>108</v>
      </c>
      <c r="H6" s="45">
        <v>108</v>
      </c>
      <c r="I6" s="22">
        <v>108</v>
      </c>
      <c r="J6" s="18">
        <f>SUM(G6+H6+I6)/3</f>
        <v>108</v>
      </c>
      <c r="K6" s="19">
        <f>STDEV(G6:J6)</f>
        <v>0</v>
      </c>
      <c r="L6" s="20">
        <f>K6/J6*100</f>
        <v>0</v>
      </c>
      <c r="M6" s="21">
        <f>D6*J6</f>
        <v>752328</v>
      </c>
      <c r="N6" s="34">
        <f>E6*J6</f>
        <v>752328</v>
      </c>
      <c r="O6" s="37">
        <f>M6+N6</f>
        <v>1504656</v>
      </c>
    </row>
    <row r="7" spans="1:15" ht="33.75" customHeight="1" x14ac:dyDescent="0.25">
      <c r="A7" s="14">
        <v>4</v>
      </c>
      <c r="B7" s="30" t="s">
        <v>9</v>
      </c>
      <c r="C7" s="12" t="s">
        <v>7</v>
      </c>
      <c r="D7" s="43">
        <v>8978</v>
      </c>
      <c r="E7" s="43">
        <v>8978</v>
      </c>
      <c r="F7" s="15">
        <f t="shared" ref="F7:F8" si="0">D7+E7</f>
        <v>17956</v>
      </c>
      <c r="G7" s="45">
        <v>108</v>
      </c>
      <c r="H7" s="45">
        <v>108</v>
      </c>
      <c r="I7" s="22">
        <v>108</v>
      </c>
      <c r="J7" s="18">
        <f>SUM(G7+H7+I7)/3</f>
        <v>108</v>
      </c>
      <c r="K7" s="19">
        <f>STDEV(G7:J7)</f>
        <v>0</v>
      </c>
      <c r="L7" s="20">
        <f>K7/J7*100</f>
        <v>0</v>
      </c>
      <c r="M7" s="21">
        <f t="shared" ref="M7:M8" si="1">D7*J7</f>
        <v>969624</v>
      </c>
      <c r="N7" s="34">
        <f t="shared" ref="N7:N8" si="2">E7*J7</f>
        <v>969624</v>
      </c>
      <c r="O7" s="37">
        <f t="shared" ref="O7:O9" si="3">M7+N7</f>
        <v>1939248</v>
      </c>
    </row>
    <row r="8" spans="1:15" ht="51.75" customHeight="1" x14ac:dyDescent="0.2">
      <c r="A8" s="14">
        <v>5</v>
      </c>
      <c r="B8" s="23" t="s">
        <v>11</v>
      </c>
      <c r="C8" s="12" t="s">
        <v>7</v>
      </c>
      <c r="D8" s="43">
        <v>6966</v>
      </c>
      <c r="E8" s="43">
        <v>6966</v>
      </c>
      <c r="F8" s="15">
        <f t="shared" si="0"/>
        <v>13932</v>
      </c>
      <c r="G8" s="45">
        <v>13.5</v>
      </c>
      <c r="H8" s="45">
        <v>13.5</v>
      </c>
      <c r="I8" s="22">
        <v>13.5</v>
      </c>
      <c r="J8" s="18">
        <f>SUM(G8+H8+I8)/3</f>
        <v>13.5</v>
      </c>
      <c r="K8" s="19">
        <f>STDEV(G8:J8)</f>
        <v>0</v>
      </c>
      <c r="L8" s="20">
        <f>K8/J8*100</f>
        <v>0</v>
      </c>
      <c r="M8" s="21">
        <f t="shared" si="1"/>
        <v>94041</v>
      </c>
      <c r="N8" s="34">
        <f t="shared" si="2"/>
        <v>94041</v>
      </c>
      <c r="O8" s="37">
        <f t="shared" si="3"/>
        <v>188082</v>
      </c>
    </row>
    <row r="9" spans="1:15" ht="15.75" x14ac:dyDescent="0.25">
      <c r="A9" s="24" t="s">
        <v>10</v>
      </c>
      <c r="B9" s="25"/>
      <c r="C9" s="26"/>
      <c r="D9" s="27">
        <f>SUM(D6:D8)</f>
        <v>22910</v>
      </c>
      <c r="E9" s="27">
        <f>SUM(E6:E8)</f>
        <v>22910</v>
      </c>
      <c r="F9" s="27">
        <f>SUM(F6:F8)</f>
        <v>45820</v>
      </c>
      <c r="G9" s="28"/>
      <c r="H9" s="28"/>
      <c r="I9" s="28"/>
      <c r="J9" s="21"/>
      <c r="K9" s="29"/>
      <c r="L9" s="29"/>
      <c r="M9" s="21">
        <f>SUM(M6:M8)</f>
        <v>1815993</v>
      </c>
      <c r="N9" s="34">
        <f>SUM(N6:N8)</f>
        <v>1815993</v>
      </c>
      <c r="O9" s="37">
        <f t="shared" si="3"/>
        <v>3631986</v>
      </c>
    </row>
    <row r="10" spans="1:15" ht="15.75" x14ac:dyDescent="0.25">
      <c r="A10" s="3"/>
      <c r="B10" s="4"/>
      <c r="C10" s="4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</row>
    <row r="11" spans="1:15" ht="15.75" x14ac:dyDescent="0.25">
      <c r="A11" s="3"/>
      <c r="B11" s="4"/>
      <c r="C11" s="4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</row>
    <row r="12" spans="1:15" ht="15.75" x14ac:dyDescent="0.25">
      <c r="A12" s="3"/>
      <c r="B12" s="4"/>
      <c r="C12" s="57"/>
      <c r="D12" s="57"/>
      <c r="E12" s="38"/>
      <c r="F12" s="38"/>
      <c r="G12" s="3"/>
      <c r="H12" s="3"/>
      <c r="I12" s="3"/>
      <c r="J12" s="3"/>
      <c r="K12" s="3"/>
      <c r="L12" s="3"/>
      <c r="M12" s="3"/>
      <c r="N12" s="3"/>
    </row>
    <row r="15" spans="1:15" x14ac:dyDescent="0.2">
      <c r="B15" s="58"/>
      <c r="C15" s="58"/>
      <c r="D15" s="58"/>
      <c r="E15" s="58"/>
      <c r="F15" s="58"/>
      <c r="G15" s="58"/>
      <c r="H15" s="58"/>
      <c r="I15" s="58"/>
      <c r="J15" s="58"/>
      <c r="K15" s="58"/>
      <c r="L15" s="58"/>
      <c r="M15" s="58"/>
      <c r="N15" s="58"/>
    </row>
  </sheetData>
  <mergeCells count="12">
    <mergeCell ref="C12:D12"/>
    <mergeCell ref="B15:N15"/>
    <mergeCell ref="B1:M1"/>
    <mergeCell ref="A2:N2"/>
    <mergeCell ref="A3:A4"/>
    <mergeCell ref="B3:B4"/>
    <mergeCell ref="C3:C4"/>
    <mergeCell ref="D3:D4"/>
    <mergeCell ref="E3:E4"/>
    <mergeCell ref="F3:F4"/>
    <mergeCell ref="G3:I3"/>
    <mergeCell ref="J3:L3"/>
  </mergeCells>
  <pageMargins left="0.11811023622047245" right="0.11811023622047245" top="0.74803149606299213" bottom="0.74803149606299213" header="0.31496062992125984" footer="0.31496062992125984"/>
  <pageSetup paperSize="9" scale="57"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5"/>
  <sheetViews>
    <sheetView view="pageBreakPreview" zoomScaleNormal="100" zoomScaleSheetLayoutView="100" workbookViewId="0">
      <selection activeCell="M7" sqref="M7:M8"/>
    </sheetView>
  </sheetViews>
  <sheetFormatPr defaultRowHeight="12.75" x14ac:dyDescent="0.2"/>
  <cols>
    <col min="1" max="1" width="4.28515625" style="1" customWidth="1"/>
    <col min="2" max="2" width="32.140625" style="2" customWidth="1"/>
    <col min="3" max="3" width="8.42578125" style="2" customWidth="1"/>
    <col min="4" max="6" width="10" style="1" customWidth="1"/>
    <col min="7" max="9" width="15.42578125" style="1" customWidth="1"/>
    <col min="10" max="10" width="12.140625" style="1" customWidth="1"/>
    <col min="11" max="11" width="13.85546875" style="1" customWidth="1"/>
    <col min="12" max="12" width="17.28515625" style="1" customWidth="1"/>
    <col min="13" max="13" width="27.7109375" style="1" customWidth="1"/>
    <col min="14" max="14" width="30.7109375" style="1" customWidth="1"/>
    <col min="15" max="15" width="25.28515625" style="1" customWidth="1"/>
    <col min="16" max="16384" width="9.140625" style="1"/>
  </cols>
  <sheetData>
    <row r="1" spans="1:15" ht="77.25" customHeight="1" x14ac:dyDescent="0.3">
      <c r="A1" s="5"/>
      <c r="B1" s="56" t="s">
        <v>31</v>
      </c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6" t="s">
        <v>14</v>
      </c>
    </row>
    <row r="2" spans="1:15" ht="28.5" customHeight="1" x14ac:dyDescent="0.2">
      <c r="A2" s="59" t="s">
        <v>18</v>
      </c>
      <c r="B2" s="59"/>
      <c r="C2" s="59"/>
      <c r="D2" s="59"/>
      <c r="E2" s="59"/>
      <c r="F2" s="59"/>
      <c r="G2" s="60"/>
      <c r="H2" s="60"/>
      <c r="I2" s="60"/>
      <c r="J2" s="60"/>
      <c r="K2" s="60"/>
      <c r="L2" s="60"/>
      <c r="M2" s="60"/>
      <c r="N2" s="60"/>
    </row>
    <row r="3" spans="1:15" ht="63" x14ac:dyDescent="0.2">
      <c r="A3" s="61" t="s">
        <v>0</v>
      </c>
      <c r="B3" s="61" t="s">
        <v>1</v>
      </c>
      <c r="C3" s="62" t="s">
        <v>2</v>
      </c>
      <c r="D3" s="61" t="s">
        <v>16</v>
      </c>
      <c r="E3" s="61" t="s">
        <v>17</v>
      </c>
      <c r="F3" s="61" t="s">
        <v>15</v>
      </c>
      <c r="G3" s="64" t="s">
        <v>3</v>
      </c>
      <c r="H3" s="65"/>
      <c r="I3" s="65"/>
      <c r="J3" s="66" t="s">
        <v>4</v>
      </c>
      <c r="K3" s="66"/>
      <c r="L3" s="66"/>
      <c r="M3" s="7" t="s">
        <v>40</v>
      </c>
      <c r="N3" s="32" t="s">
        <v>41</v>
      </c>
      <c r="O3" s="13" t="s">
        <v>42</v>
      </c>
    </row>
    <row r="4" spans="1:15" ht="203.25" customHeight="1" x14ac:dyDescent="0.2">
      <c r="A4" s="62"/>
      <c r="B4" s="62"/>
      <c r="C4" s="63"/>
      <c r="D4" s="62"/>
      <c r="E4" s="62"/>
      <c r="F4" s="62"/>
      <c r="G4" s="8" t="s">
        <v>19</v>
      </c>
      <c r="H4" s="8" t="s">
        <v>21</v>
      </c>
      <c r="I4" s="8" t="s">
        <v>20</v>
      </c>
      <c r="J4" s="9" t="s">
        <v>5</v>
      </c>
      <c r="K4" s="10" t="s">
        <v>6</v>
      </c>
      <c r="L4" s="11" t="s">
        <v>13</v>
      </c>
      <c r="M4" s="11" t="s">
        <v>12</v>
      </c>
      <c r="N4" s="33" t="s">
        <v>12</v>
      </c>
      <c r="O4" s="13" t="s">
        <v>12</v>
      </c>
    </row>
    <row r="5" spans="1:15" ht="15.75" x14ac:dyDescent="0.2">
      <c r="A5" s="12">
        <v>1</v>
      </c>
      <c r="B5" s="13">
        <v>2</v>
      </c>
      <c r="C5" s="12">
        <v>3</v>
      </c>
      <c r="D5" s="12">
        <v>4</v>
      </c>
      <c r="E5" s="12">
        <v>5</v>
      </c>
      <c r="F5" s="12">
        <v>6</v>
      </c>
      <c r="G5" s="12">
        <v>7</v>
      </c>
      <c r="H5" s="12">
        <v>8</v>
      </c>
      <c r="I5" s="12">
        <v>9</v>
      </c>
      <c r="J5" s="12">
        <v>10</v>
      </c>
      <c r="K5" s="12">
        <v>11</v>
      </c>
      <c r="L5" s="12">
        <v>12</v>
      </c>
      <c r="M5" s="12">
        <v>13</v>
      </c>
      <c r="N5" s="35">
        <v>14</v>
      </c>
      <c r="O5" s="36">
        <v>15</v>
      </c>
    </row>
    <row r="6" spans="1:15" ht="34.5" customHeight="1" x14ac:dyDescent="0.25">
      <c r="A6" s="14">
        <v>3</v>
      </c>
      <c r="B6" s="30" t="s">
        <v>8</v>
      </c>
      <c r="C6" s="12" t="s">
        <v>7</v>
      </c>
      <c r="D6" s="42">
        <v>43722</v>
      </c>
      <c r="E6" s="42">
        <v>43722</v>
      </c>
      <c r="F6" s="15">
        <f>D6+E6</f>
        <v>87444</v>
      </c>
      <c r="G6" s="45">
        <v>108</v>
      </c>
      <c r="H6" s="45">
        <v>108</v>
      </c>
      <c r="I6" s="22">
        <v>108</v>
      </c>
      <c r="J6" s="18">
        <f>SUM(G6+H6+I6)/3</f>
        <v>108</v>
      </c>
      <c r="K6" s="19">
        <f>STDEV(G6:J6)</f>
        <v>0</v>
      </c>
      <c r="L6" s="20">
        <f>K6/J6*100</f>
        <v>0</v>
      </c>
      <c r="M6" s="21">
        <f>D6*J6</f>
        <v>4721976</v>
      </c>
      <c r="N6" s="34">
        <f>E6*J6</f>
        <v>4721976</v>
      </c>
      <c r="O6" s="37">
        <f>M6+N6</f>
        <v>9443952</v>
      </c>
    </row>
    <row r="7" spans="1:15" ht="33.75" customHeight="1" x14ac:dyDescent="0.25">
      <c r="A7" s="14">
        <v>4</v>
      </c>
      <c r="B7" s="30" t="s">
        <v>9</v>
      </c>
      <c r="C7" s="12" t="s">
        <v>7</v>
      </c>
      <c r="D7" s="43">
        <v>4719</v>
      </c>
      <c r="E7" s="43">
        <v>4719</v>
      </c>
      <c r="F7" s="15">
        <f t="shared" ref="F7:F8" si="0">D7+E7</f>
        <v>9438</v>
      </c>
      <c r="G7" s="45">
        <v>108</v>
      </c>
      <c r="H7" s="45">
        <v>108</v>
      </c>
      <c r="I7" s="22">
        <v>108</v>
      </c>
      <c r="J7" s="18">
        <f>SUM(G7+H7+I7)/3</f>
        <v>108</v>
      </c>
      <c r="K7" s="19">
        <f>STDEV(G7:J7)</f>
        <v>0</v>
      </c>
      <c r="L7" s="20">
        <f>K7/J7*100</f>
        <v>0</v>
      </c>
      <c r="M7" s="21">
        <f t="shared" ref="M7:M8" si="1">D7*J7</f>
        <v>509652</v>
      </c>
      <c r="N7" s="34">
        <f t="shared" ref="N7:N8" si="2">E7*J7</f>
        <v>509652</v>
      </c>
      <c r="O7" s="37">
        <f t="shared" ref="O7:O9" si="3">M7+N7</f>
        <v>1019304</v>
      </c>
    </row>
    <row r="8" spans="1:15" ht="51.75" customHeight="1" x14ac:dyDescent="0.2">
      <c r="A8" s="14">
        <v>5</v>
      </c>
      <c r="B8" s="23" t="s">
        <v>11</v>
      </c>
      <c r="C8" s="12" t="s">
        <v>7</v>
      </c>
      <c r="D8" s="42">
        <v>43722</v>
      </c>
      <c r="E8" s="42">
        <v>43722</v>
      </c>
      <c r="F8" s="15">
        <f t="shared" si="0"/>
        <v>87444</v>
      </c>
      <c r="G8" s="45">
        <v>13.5</v>
      </c>
      <c r="H8" s="45">
        <v>13.5</v>
      </c>
      <c r="I8" s="22">
        <v>13.5</v>
      </c>
      <c r="J8" s="18">
        <f>SUM(G8+H8+I8)/3</f>
        <v>13.5</v>
      </c>
      <c r="K8" s="19">
        <f>STDEV(G8:J8)</f>
        <v>0</v>
      </c>
      <c r="L8" s="20">
        <f>K8/J8*100</f>
        <v>0</v>
      </c>
      <c r="M8" s="21">
        <f t="shared" si="1"/>
        <v>590247</v>
      </c>
      <c r="N8" s="34">
        <f t="shared" si="2"/>
        <v>590247</v>
      </c>
      <c r="O8" s="37">
        <f t="shared" si="3"/>
        <v>1180494</v>
      </c>
    </row>
    <row r="9" spans="1:15" ht="15.75" x14ac:dyDescent="0.25">
      <c r="A9" s="24" t="s">
        <v>10</v>
      </c>
      <c r="B9" s="25"/>
      <c r="C9" s="26"/>
      <c r="D9" s="27">
        <f>SUM(D6:D8)</f>
        <v>92163</v>
      </c>
      <c r="E9" s="27">
        <f>SUM(E6:E8)</f>
        <v>92163</v>
      </c>
      <c r="F9" s="27">
        <f>SUM(F6:F8)</f>
        <v>184326</v>
      </c>
      <c r="G9" s="28"/>
      <c r="H9" s="28"/>
      <c r="I9" s="28"/>
      <c r="J9" s="21"/>
      <c r="K9" s="29"/>
      <c r="L9" s="29"/>
      <c r="M9" s="21">
        <f>SUM(M6:M8)</f>
        <v>5821875</v>
      </c>
      <c r="N9" s="34">
        <f>SUM(N6:N8)</f>
        <v>5821875</v>
      </c>
      <c r="O9" s="37">
        <f t="shared" si="3"/>
        <v>11643750</v>
      </c>
    </row>
    <row r="10" spans="1:15" ht="15.75" x14ac:dyDescent="0.25">
      <c r="A10" s="3"/>
      <c r="B10" s="4"/>
      <c r="C10" s="4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</row>
    <row r="11" spans="1:15" ht="15.75" x14ac:dyDescent="0.25">
      <c r="A11" s="3"/>
      <c r="B11" s="4"/>
      <c r="C11" s="4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</row>
    <row r="12" spans="1:15" ht="15.75" x14ac:dyDescent="0.25">
      <c r="A12" s="3"/>
      <c r="B12" s="4"/>
      <c r="C12" s="57"/>
      <c r="D12" s="57"/>
      <c r="E12" s="38"/>
      <c r="F12" s="38"/>
      <c r="G12" s="3"/>
      <c r="H12" s="3"/>
      <c r="I12" s="3"/>
      <c r="J12" s="3"/>
      <c r="K12" s="3"/>
      <c r="L12" s="3"/>
      <c r="M12" s="3"/>
      <c r="N12" s="3"/>
    </row>
    <row r="15" spans="1:15" x14ac:dyDescent="0.2">
      <c r="B15" s="58"/>
      <c r="C15" s="58"/>
      <c r="D15" s="58"/>
      <c r="E15" s="58"/>
      <c r="F15" s="58"/>
      <c r="G15" s="58"/>
      <c r="H15" s="58"/>
      <c r="I15" s="58"/>
      <c r="J15" s="58"/>
      <c r="K15" s="58"/>
      <c r="L15" s="58"/>
      <c r="M15" s="58"/>
      <c r="N15" s="58"/>
    </row>
  </sheetData>
  <mergeCells count="12">
    <mergeCell ref="C12:D12"/>
    <mergeCell ref="B15:N15"/>
    <mergeCell ref="B1:M1"/>
    <mergeCell ref="A2:N2"/>
    <mergeCell ref="A3:A4"/>
    <mergeCell ref="B3:B4"/>
    <mergeCell ref="C3:C4"/>
    <mergeCell ref="D3:D4"/>
    <mergeCell ref="E3:E4"/>
    <mergeCell ref="F3:F4"/>
    <mergeCell ref="G3:I3"/>
    <mergeCell ref="J3:L3"/>
  </mergeCells>
  <pageMargins left="0.11811023622047245" right="0.11811023622047245" top="0.74803149606299213" bottom="0.74803149606299213" header="0.31496062992125984" footer="0.31496062992125984"/>
  <pageSetup paperSize="9" scale="57" orientation="landscape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5"/>
  <sheetViews>
    <sheetView view="pageBreakPreview" zoomScaleNormal="100" zoomScaleSheetLayoutView="100" workbookViewId="0">
      <selection activeCell="M6" sqref="M6"/>
    </sheetView>
  </sheetViews>
  <sheetFormatPr defaultRowHeight="12.75" x14ac:dyDescent="0.2"/>
  <cols>
    <col min="1" max="1" width="4.28515625" style="1" customWidth="1"/>
    <col min="2" max="2" width="32.140625" style="2" customWidth="1"/>
    <col min="3" max="3" width="8.42578125" style="2" customWidth="1"/>
    <col min="4" max="6" width="10" style="1" customWidth="1"/>
    <col min="7" max="9" width="15.42578125" style="1" customWidth="1"/>
    <col min="10" max="10" width="12.140625" style="1" customWidth="1"/>
    <col min="11" max="11" width="13.85546875" style="1" customWidth="1"/>
    <col min="12" max="12" width="17.28515625" style="1" customWidth="1"/>
    <col min="13" max="13" width="27.7109375" style="1" customWidth="1"/>
    <col min="14" max="14" width="30.7109375" style="1" customWidth="1"/>
    <col min="15" max="15" width="25.28515625" style="1" customWidth="1"/>
    <col min="16" max="16384" width="9.140625" style="1"/>
  </cols>
  <sheetData>
    <row r="1" spans="1:15" ht="77.25" customHeight="1" x14ac:dyDescent="0.3">
      <c r="A1" s="5"/>
      <c r="B1" s="56" t="s">
        <v>32</v>
      </c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6" t="s">
        <v>14</v>
      </c>
    </row>
    <row r="2" spans="1:15" ht="28.5" customHeight="1" x14ac:dyDescent="0.2">
      <c r="A2" s="59" t="s">
        <v>18</v>
      </c>
      <c r="B2" s="59"/>
      <c r="C2" s="59"/>
      <c r="D2" s="59"/>
      <c r="E2" s="59"/>
      <c r="F2" s="59"/>
      <c r="G2" s="60"/>
      <c r="H2" s="60"/>
      <c r="I2" s="60"/>
      <c r="J2" s="60"/>
      <c r="K2" s="60"/>
      <c r="L2" s="60"/>
      <c r="M2" s="60"/>
      <c r="N2" s="60"/>
    </row>
    <row r="3" spans="1:15" ht="63" x14ac:dyDescent="0.2">
      <c r="A3" s="61" t="s">
        <v>0</v>
      </c>
      <c r="B3" s="61" t="s">
        <v>1</v>
      </c>
      <c r="C3" s="62" t="s">
        <v>2</v>
      </c>
      <c r="D3" s="61" t="s">
        <v>16</v>
      </c>
      <c r="E3" s="61" t="s">
        <v>17</v>
      </c>
      <c r="F3" s="61" t="s">
        <v>15</v>
      </c>
      <c r="G3" s="64" t="s">
        <v>3</v>
      </c>
      <c r="H3" s="65"/>
      <c r="I3" s="65"/>
      <c r="J3" s="66" t="s">
        <v>4</v>
      </c>
      <c r="K3" s="66"/>
      <c r="L3" s="66"/>
      <c r="M3" s="7" t="s">
        <v>40</v>
      </c>
      <c r="N3" s="32" t="s">
        <v>41</v>
      </c>
      <c r="O3" s="13" t="s">
        <v>42</v>
      </c>
    </row>
    <row r="4" spans="1:15" ht="203.25" customHeight="1" x14ac:dyDescent="0.2">
      <c r="A4" s="62"/>
      <c r="B4" s="62"/>
      <c r="C4" s="63"/>
      <c r="D4" s="62"/>
      <c r="E4" s="62"/>
      <c r="F4" s="62"/>
      <c r="G4" s="8" t="s">
        <v>19</v>
      </c>
      <c r="H4" s="8" t="s">
        <v>21</v>
      </c>
      <c r="I4" s="8" t="s">
        <v>20</v>
      </c>
      <c r="J4" s="9" t="s">
        <v>5</v>
      </c>
      <c r="K4" s="10" t="s">
        <v>6</v>
      </c>
      <c r="L4" s="11" t="s">
        <v>13</v>
      </c>
      <c r="M4" s="11" t="s">
        <v>12</v>
      </c>
      <c r="N4" s="33" t="s">
        <v>12</v>
      </c>
      <c r="O4" s="13" t="s">
        <v>12</v>
      </c>
    </row>
    <row r="5" spans="1:15" ht="15.75" x14ac:dyDescent="0.2">
      <c r="A5" s="12">
        <v>1</v>
      </c>
      <c r="B5" s="13">
        <v>2</v>
      </c>
      <c r="C5" s="12">
        <v>3</v>
      </c>
      <c r="D5" s="12">
        <v>4</v>
      </c>
      <c r="E5" s="12">
        <v>5</v>
      </c>
      <c r="F5" s="12">
        <v>6</v>
      </c>
      <c r="G5" s="12">
        <v>7</v>
      </c>
      <c r="H5" s="12">
        <v>8</v>
      </c>
      <c r="I5" s="12">
        <v>9</v>
      </c>
      <c r="J5" s="12">
        <v>10</v>
      </c>
      <c r="K5" s="12">
        <v>11</v>
      </c>
      <c r="L5" s="12">
        <v>12</v>
      </c>
      <c r="M5" s="12">
        <v>13</v>
      </c>
      <c r="N5" s="35">
        <v>14</v>
      </c>
      <c r="O5" s="36">
        <v>15</v>
      </c>
    </row>
    <row r="6" spans="1:15" ht="34.5" customHeight="1" x14ac:dyDescent="0.25">
      <c r="A6" s="14">
        <v>3</v>
      </c>
      <c r="B6" s="30" t="s">
        <v>8</v>
      </c>
      <c r="C6" s="12" t="s">
        <v>7</v>
      </c>
      <c r="D6" s="43">
        <v>15697</v>
      </c>
      <c r="E6" s="43">
        <v>15697</v>
      </c>
      <c r="F6" s="15">
        <f>D6+E6</f>
        <v>31394</v>
      </c>
      <c r="G6" s="45">
        <v>108</v>
      </c>
      <c r="H6" s="45">
        <v>108</v>
      </c>
      <c r="I6" s="22">
        <v>108</v>
      </c>
      <c r="J6" s="18">
        <f>SUM(G6+H6+I6)/3</f>
        <v>108</v>
      </c>
      <c r="K6" s="19">
        <f>STDEV(G6:J6)</f>
        <v>0</v>
      </c>
      <c r="L6" s="20">
        <f>K6/J6*100</f>
        <v>0</v>
      </c>
      <c r="M6" s="21">
        <f>D6*J6</f>
        <v>1695276</v>
      </c>
      <c r="N6" s="34">
        <f>E6*J6</f>
        <v>1695276</v>
      </c>
      <c r="O6" s="37">
        <f>M6+N6</f>
        <v>3390552</v>
      </c>
    </row>
    <row r="7" spans="1:15" ht="33.75" customHeight="1" x14ac:dyDescent="0.25">
      <c r="A7" s="14">
        <v>4</v>
      </c>
      <c r="B7" s="30" t="s">
        <v>9</v>
      </c>
      <c r="C7" s="12" t="s">
        <v>7</v>
      </c>
      <c r="D7" s="43">
        <v>11538</v>
      </c>
      <c r="E7" s="43">
        <v>11538</v>
      </c>
      <c r="F7" s="15">
        <f t="shared" ref="F7:F8" si="0">D7+E7</f>
        <v>23076</v>
      </c>
      <c r="G7" s="45">
        <v>108</v>
      </c>
      <c r="H7" s="45">
        <v>108</v>
      </c>
      <c r="I7" s="22">
        <v>108</v>
      </c>
      <c r="J7" s="18">
        <f>SUM(G7+H7+I7)/3</f>
        <v>108</v>
      </c>
      <c r="K7" s="19">
        <f>STDEV(G7:J7)</f>
        <v>0</v>
      </c>
      <c r="L7" s="20">
        <f>K7/J7*100</f>
        <v>0</v>
      </c>
      <c r="M7" s="21">
        <f t="shared" ref="M7:M8" si="1">D7*J7</f>
        <v>1246104</v>
      </c>
      <c r="N7" s="34">
        <f t="shared" ref="N7:N8" si="2">E7*J7</f>
        <v>1246104</v>
      </c>
      <c r="O7" s="37">
        <f t="shared" ref="O7:O9" si="3">M7+N7</f>
        <v>2492208</v>
      </c>
    </row>
    <row r="8" spans="1:15" ht="51.75" customHeight="1" x14ac:dyDescent="0.2">
      <c r="A8" s="14">
        <v>5</v>
      </c>
      <c r="B8" s="23" t="s">
        <v>11</v>
      </c>
      <c r="C8" s="12" t="s">
        <v>7</v>
      </c>
      <c r="D8" s="43">
        <v>15697</v>
      </c>
      <c r="E8" s="43">
        <v>15697</v>
      </c>
      <c r="F8" s="15">
        <f t="shared" si="0"/>
        <v>31394</v>
      </c>
      <c r="G8" s="45">
        <v>13.5</v>
      </c>
      <c r="H8" s="45">
        <v>13.5</v>
      </c>
      <c r="I8" s="22">
        <v>13.5</v>
      </c>
      <c r="J8" s="18">
        <f>SUM(G8+H8+I8)/3</f>
        <v>13.5</v>
      </c>
      <c r="K8" s="19">
        <f>STDEV(G8:J8)</f>
        <v>0</v>
      </c>
      <c r="L8" s="20">
        <f>K8/J8*100</f>
        <v>0</v>
      </c>
      <c r="M8" s="21">
        <f t="shared" si="1"/>
        <v>211909.5</v>
      </c>
      <c r="N8" s="34">
        <f t="shared" si="2"/>
        <v>211909.5</v>
      </c>
      <c r="O8" s="37">
        <f t="shared" si="3"/>
        <v>423819</v>
      </c>
    </row>
    <row r="9" spans="1:15" ht="15.75" x14ac:dyDescent="0.25">
      <c r="A9" s="24" t="s">
        <v>10</v>
      </c>
      <c r="B9" s="25"/>
      <c r="C9" s="26"/>
      <c r="D9" s="27">
        <f>SUM(D6:D8)</f>
        <v>42932</v>
      </c>
      <c r="E9" s="27">
        <f>SUM(E6:E8)</f>
        <v>42932</v>
      </c>
      <c r="F9" s="27">
        <f>SUM(F6:F8)</f>
        <v>85864</v>
      </c>
      <c r="G9" s="28"/>
      <c r="H9" s="28"/>
      <c r="I9" s="28"/>
      <c r="J9" s="21"/>
      <c r="K9" s="29"/>
      <c r="L9" s="29"/>
      <c r="M9" s="21">
        <f>SUM(M6:M8)</f>
        <v>3153289.5</v>
      </c>
      <c r="N9" s="34">
        <f>SUM(N6:N8)</f>
        <v>3153289.5</v>
      </c>
      <c r="O9" s="37">
        <f t="shared" si="3"/>
        <v>6306579</v>
      </c>
    </row>
    <row r="10" spans="1:15" ht="15.75" x14ac:dyDescent="0.25">
      <c r="A10" s="3"/>
      <c r="B10" s="4"/>
      <c r="C10" s="4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</row>
    <row r="11" spans="1:15" ht="15.75" x14ac:dyDescent="0.25">
      <c r="A11" s="3"/>
      <c r="B11" s="4"/>
      <c r="C11" s="4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</row>
    <row r="12" spans="1:15" ht="15.75" x14ac:dyDescent="0.25">
      <c r="A12" s="3"/>
      <c r="B12" s="4"/>
      <c r="C12" s="57"/>
      <c r="D12" s="57"/>
      <c r="E12" s="38"/>
      <c r="F12" s="38"/>
      <c r="G12" s="3"/>
      <c r="H12" s="3"/>
      <c r="I12" s="3"/>
      <c r="J12" s="3"/>
      <c r="K12" s="3"/>
      <c r="L12" s="3"/>
      <c r="M12" s="3"/>
      <c r="N12" s="3"/>
    </row>
    <row r="15" spans="1:15" x14ac:dyDescent="0.2">
      <c r="B15" s="58"/>
      <c r="C15" s="58"/>
      <c r="D15" s="58"/>
      <c r="E15" s="58"/>
      <c r="F15" s="58"/>
      <c r="G15" s="58"/>
      <c r="H15" s="58"/>
      <c r="I15" s="58"/>
      <c r="J15" s="58"/>
      <c r="K15" s="58"/>
      <c r="L15" s="58"/>
      <c r="M15" s="58"/>
      <c r="N15" s="58"/>
    </row>
  </sheetData>
  <mergeCells count="12">
    <mergeCell ref="C12:D12"/>
    <mergeCell ref="B15:N15"/>
    <mergeCell ref="B1:M1"/>
    <mergeCell ref="A2:N2"/>
    <mergeCell ref="A3:A4"/>
    <mergeCell ref="B3:B4"/>
    <mergeCell ref="C3:C4"/>
    <mergeCell ref="D3:D4"/>
    <mergeCell ref="E3:E4"/>
    <mergeCell ref="F3:F4"/>
    <mergeCell ref="G3:I3"/>
    <mergeCell ref="J3:L3"/>
  </mergeCells>
  <pageMargins left="0.11811023622047245" right="0.11811023622047245" top="0.74803149606299213" bottom="0.74803149606299213" header="0.31496062992125984" footer="0.31496062992125984"/>
  <pageSetup paperSize="9" scale="57" orientation="landscape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O15"/>
  <sheetViews>
    <sheetView view="pageBreakPreview" zoomScaleNormal="100" zoomScaleSheetLayoutView="100" workbookViewId="0">
      <selection activeCell="M6" sqref="M6"/>
    </sheetView>
  </sheetViews>
  <sheetFormatPr defaultRowHeight="12.75" x14ac:dyDescent="0.2"/>
  <cols>
    <col min="1" max="1" width="4.28515625" style="1" customWidth="1"/>
    <col min="2" max="2" width="32.140625" style="2" customWidth="1"/>
    <col min="3" max="3" width="8.42578125" style="2" customWidth="1"/>
    <col min="4" max="6" width="10" style="1" customWidth="1"/>
    <col min="7" max="9" width="15.42578125" style="1" customWidth="1"/>
    <col min="10" max="10" width="12.140625" style="1" customWidth="1"/>
    <col min="11" max="11" width="13.85546875" style="1" customWidth="1"/>
    <col min="12" max="12" width="17.28515625" style="1" customWidth="1"/>
    <col min="13" max="13" width="27.7109375" style="1" customWidth="1"/>
    <col min="14" max="14" width="30.7109375" style="1" customWidth="1"/>
    <col min="15" max="15" width="25.28515625" style="1" customWidth="1"/>
    <col min="16" max="16384" width="9.140625" style="1"/>
  </cols>
  <sheetData>
    <row r="1" spans="1:15" ht="77.25" customHeight="1" x14ac:dyDescent="0.3">
      <c r="A1" s="5"/>
      <c r="B1" s="56" t="s">
        <v>33</v>
      </c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6" t="s">
        <v>14</v>
      </c>
    </row>
    <row r="2" spans="1:15" ht="28.5" customHeight="1" x14ac:dyDescent="0.2">
      <c r="A2" s="59" t="s">
        <v>18</v>
      </c>
      <c r="B2" s="59"/>
      <c r="C2" s="59"/>
      <c r="D2" s="59"/>
      <c r="E2" s="59"/>
      <c r="F2" s="59"/>
      <c r="G2" s="60"/>
      <c r="H2" s="60"/>
      <c r="I2" s="60"/>
      <c r="J2" s="60"/>
      <c r="K2" s="60"/>
      <c r="L2" s="60"/>
      <c r="M2" s="60"/>
      <c r="N2" s="60"/>
    </row>
    <row r="3" spans="1:15" ht="63" x14ac:dyDescent="0.2">
      <c r="A3" s="61" t="s">
        <v>0</v>
      </c>
      <c r="B3" s="61" t="s">
        <v>1</v>
      </c>
      <c r="C3" s="62" t="s">
        <v>2</v>
      </c>
      <c r="D3" s="61" t="s">
        <v>16</v>
      </c>
      <c r="E3" s="61" t="s">
        <v>17</v>
      </c>
      <c r="F3" s="61" t="s">
        <v>15</v>
      </c>
      <c r="G3" s="64" t="s">
        <v>3</v>
      </c>
      <c r="H3" s="65"/>
      <c r="I3" s="65"/>
      <c r="J3" s="66" t="s">
        <v>4</v>
      </c>
      <c r="K3" s="66"/>
      <c r="L3" s="66"/>
      <c r="M3" s="7" t="s">
        <v>40</v>
      </c>
      <c r="N3" s="32" t="s">
        <v>41</v>
      </c>
      <c r="O3" s="13" t="s">
        <v>42</v>
      </c>
    </row>
    <row r="4" spans="1:15" ht="203.25" customHeight="1" x14ac:dyDescent="0.2">
      <c r="A4" s="62"/>
      <c r="B4" s="62"/>
      <c r="C4" s="63"/>
      <c r="D4" s="62"/>
      <c r="E4" s="62"/>
      <c r="F4" s="62"/>
      <c r="G4" s="8" t="s">
        <v>19</v>
      </c>
      <c r="H4" s="8" t="s">
        <v>21</v>
      </c>
      <c r="I4" s="8" t="s">
        <v>20</v>
      </c>
      <c r="J4" s="9" t="s">
        <v>5</v>
      </c>
      <c r="K4" s="10" t="s">
        <v>6</v>
      </c>
      <c r="L4" s="11" t="s">
        <v>13</v>
      </c>
      <c r="M4" s="11" t="s">
        <v>12</v>
      </c>
      <c r="N4" s="33" t="s">
        <v>12</v>
      </c>
      <c r="O4" s="13" t="s">
        <v>12</v>
      </c>
    </row>
    <row r="5" spans="1:15" ht="15.75" x14ac:dyDescent="0.2">
      <c r="A5" s="12">
        <v>1</v>
      </c>
      <c r="B5" s="13">
        <v>2</v>
      </c>
      <c r="C5" s="12">
        <v>3</v>
      </c>
      <c r="D5" s="12">
        <v>4</v>
      </c>
      <c r="E5" s="12">
        <v>5</v>
      </c>
      <c r="F5" s="12">
        <v>6</v>
      </c>
      <c r="G5" s="12">
        <v>7</v>
      </c>
      <c r="H5" s="12">
        <v>8</v>
      </c>
      <c r="I5" s="12">
        <v>9</v>
      </c>
      <c r="J5" s="12">
        <v>10</v>
      </c>
      <c r="K5" s="12">
        <v>11</v>
      </c>
      <c r="L5" s="12">
        <v>12</v>
      </c>
      <c r="M5" s="12">
        <v>13</v>
      </c>
      <c r="N5" s="35">
        <v>14</v>
      </c>
      <c r="O5" s="36">
        <v>15</v>
      </c>
    </row>
    <row r="6" spans="1:15" ht="34.5" customHeight="1" x14ac:dyDescent="0.25">
      <c r="A6" s="14">
        <v>3</v>
      </c>
      <c r="B6" s="30" t="s">
        <v>8</v>
      </c>
      <c r="C6" s="12" t="s">
        <v>7</v>
      </c>
      <c r="D6" s="42">
        <f>347*170</f>
        <v>58990</v>
      </c>
      <c r="E6" s="42">
        <f>347*170</f>
        <v>58990</v>
      </c>
      <c r="F6" s="15">
        <f>D6+E6</f>
        <v>117980</v>
      </c>
      <c r="G6" s="45">
        <v>108</v>
      </c>
      <c r="H6" s="45">
        <v>108</v>
      </c>
      <c r="I6" s="22">
        <v>108</v>
      </c>
      <c r="J6" s="18">
        <f>SUM(G6+H6+I6)/3</f>
        <v>108</v>
      </c>
      <c r="K6" s="19">
        <f>STDEV(G6:J6)</f>
        <v>0</v>
      </c>
      <c r="L6" s="20">
        <f>K6/J6*100</f>
        <v>0</v>
      </c>
      <c r="M6" s="21">
        <f>D6*J6</f>
        <v>6370920</v>
      </c>
      <c r="N6" s="34">
        <f>E6*J6</f>
        <v>6370920</v>
      </c>
      <c r="O6" s="37">
        <f>M6+N6</f>
        <v>12741840</v>
      </c>
    </row>
    <row r="7" spans="1:15" ht="33.75" customHeight="1" x14ac:dyDescent="0.25">
      <c r="A7" s="14">
        <v>4</v>
      </c>
      <c r="B7" s="30" t="s">
        <v>9</v>
      </c>
      <c r="C7" s="12" t="s">
        <v>7</v>
      </c>
      <c r="D7" s="43">
        <f>86*198</f>
        <v>17028</v>
      </c>
      <c r="E7" s="43">
        <f>86*198</f>
        <v>17028</v>
      </c>
      <c r="F7" s="15">
        <f t="shared" ref="F7:F8" si="0">D7+E7</f>
        <v>34056</v>
      </c>
      <c r="G7" s="45">
        <v>108</v>
      </c>
      <c r="H7" s="45">
        <v>108</v>
      </c>
      <c r="I7" s="22">
        <v>108</v>
      </c>
      <c r="J7" s="18">
        <f>SUM(G7+H7+I7)/3</f>
        <v>108</v>
      </c>
      <c r="K7" s="19">
        <f>STDEV(G7:J7)</f>
        <v>0</v>
      </c>
      <c r="L7" s="20">
        <f>K7/J7*100</f>
        <v>0</v>
      </c>
      <c r="M7" s="21">
        <f t="shared" ref="M7:M8" si="1">D7*J7</f>
        <v>1839024</v>
      </c>
      <c r="N7" s="34">
        <f t="shared" ref="N7:N8" si="2">E7*J7</f>
        <v>1839024</v>
      </c>
      <c r="O7" s="37">
        <f t="shared" ref="O7:O9" si="3">M7+N7</f>
        <v>3678048</v>
      </c>
    </row>
    <row r="8" spans="1:15" ht="51.75" customHeight="1" x14ac:dyDescent="0.2">
      <c r="A8" s="14">
        <v>5</v>
      </c>
      <c r="B8" s="23" t="s">
        <v>11</v>
      </c>
      <c r="C8" s="12" t="s">
        <v>7</v>
      </c>
      <c r="D8" s="42">
        <f>347*170</f>
        <v>58990</v>
      </c>
      <c r="E8" s="42">
        <f>347*170</f>
        <v>58990</v>
      </c>
      <c r="F8" s="15">
        <f t="shared" si="0"/>
        <v>117980</v>
      </c>
      <c r="G8" s="45">
        <v>13.5</v>
      </c>
      <c r="H8" s="45">
        <v>13.5</v>
      </c>
      <c r="I8" s="22">
        <v>13.5</v>
      </c>
      <c r="J8" s="18">
        <f>SUM(G8+H8+I8)/3</f>
        <v>13.5</v>
      </c>
      <c r="K8" s="19">
        <f>STDEV(G8:J8)</f>
        <v>0</v>
      </c>
      <c r="L8" s="20">
        <f>K8/J8*100</f>
        <v>0</v>
      </c>
      <c r="M8" s="21">
        <f t="shared" si="1"/>
        <v>796365</v>
      </c>
      <c r="N8" s="34">
        <f t="shared" si="2"/>
        <v>796365</v>
      </c>
      <c r="O8" s="37">
        <f t="shared" si="3"/>
        <v>1592730</v>
      </c>
    </row>
    <row r="9" spans="1:15" ht="15.75" x14ac:dyDescent="0.25">
      <c r="A9" s="24" t="s">
        <v>10</v>
      </c>
      <c r="B9" s="25"/>
      <c r="C9" s="26"/>
      <c r="D9" s="27">
        <f>SUM(D6:D8)</f>
        <v>135008</v>
      </c>
      <c r="E9" s="27">
        <f>SUM(E6:E8)</f>
        <v>135008</v>
      </c>
      <c r="F9" s="27">
        <f>SUM(F6:F8)</f>
        <v>270016</v>
      </c>
      <c r="G9" s="28"/>
      <c r="H9" s="28"/>
      <c r="I9" s="28"/>
      <c r="J9" s="21"/>
      <c r="K9" s="29"/>
      <c r="L9" s="29"/>
      <c r="M9" s="21">
        <f>SUM(M6:M8)</f>
        <v>9006309</v>
      </c>
      <c r="N9" s="34">
        <f>SUM(N6:N8)</f>
        <v>9006309</v>
      </c>
      <c r="O9" s="37">
        <f t="shared" si="3"/>
        <v>18012618</v>
      </c>
    </row>
    <row r="10" spans="1:15" ht="15.75" x14ac:dyDescent="0.25">
      <c r="A10" s="3"/>
      <c r="B10" s="4"/>
      <c r="C10" s="4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</row>
    <row r="11" spans="1:15" ht="15.75" x14ac:dyDescent="0.25">
      <c r="A11" s="3"/>
      <c r="B11" s="4"/>
      <c r="C11" s="4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</row>
    <row r="12" spans="1:15" ht="15.75" x14ac:dyDescent="0.25">
      <c r="A12" s="3"/>
      <c r="B12" s="4"/>
      <c r="C12" s="57"/>
      <c r="D12" s="57"/>
      <c r="E12" s="38"/>
      <c r="F12" s="38"/>
      <c r="G12" s="3"/>
      <c r="H12" s="3"/>
      <c r="I12" s="3"/>
      <c r="J12" s="3"/>
      <c r="K12" s="3"/>
      <c r="L12" s="3"/>
      <c r="M12" s="3"/>
      <c r="N12" s="3"/>
    </row>
    <row r="15" spans="1:15" x14ac:dyDescent="0.2">
      <c r="B15" s="58"/>
      <c r="C15" s="58"/>
      <c r="D15" s="58"/>
      <c r="E15" s="58"/>
      <c r="F15" s="58"/>
      <c r="G15" s="58"/>
      <c r="H15" s="58"/>
      <c r="I15" s="58"/>
      <c r="J15" s="58"/>
      <c r="K15" s="58"/>
      <c r="L15" s="58"/>
      <c r="M15" s="58"/>
      <c r="N15" s="58"/>
    </row>
  </sheetData>
  <mergeCells count="12">
    <mergeCell ref="C12:D12"/>
    <mergeCell ref="B15:N15"/>
    <mergeCell ref="B1:M1"/>
    <mergeCell ref="A2:N2"/>
    <mergeCell ref="A3:A4"/>
    <mergeCell ref="B3:B4"/>
    <mergeCell ref="C3:C4"/>
    <mergeCell ref="D3:D4"/>
    <mergeCell ref="E3:E4"/>
    <mergeCell ref="F3:F4"/>
    <mergeCell ref="G3:I3"/>
    <mergeCell ref="J3:L3"/>
  </mergeCells>
  <pageMargins left="0.11811023622047245" right="0.11811023622047245" top="0.74803149606299213" bottom="0.74803149606299213" header="0.31496062992125984" footer="0.31496062992125984"/>
  <pageSetup paperSize="9" scale="57" orientation="landscape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O15"/>
  <sheetViews>
    <sheetView view="pageBreakPreview" zoomScaleNormal="100" zoomScaleSheetLayoutView="100" workbookViewId="0">
      <selection activeCell="M7" sqref="M7:M8"/>
    </sheetView>
  </sheetViews>
  <sheetFormatPr defaultRowHeight="12.75" x14ac:dyDescent="0.2"/>
  <cols>
    <col min="1" max="1" width="4.28515625" style="1" customWidth="1"/>
    <col min="2" max="2" width="32.140625" style="2" customWidth="1"/>
    <col min="3" max="3" width="8.42578125" style="2" customWidth="1"/>
    <col min="4" max="6" width="10" style="1" customWidth="1"/>
    <col min="7" max="9" width="15.42578125" style="1" customWidth="1"/>
    <col min="10" max="10" width="12.140625" style="1" customWidth="1"/>
    <col min="11" max="11" width="13.85546875" style="1" customWidth="1"/>
    <col min="12" max="12" width="17.28515625" style="1" customWidth="1"/>
    <col min="13" max="13" width="27.7109375" style="1" customWidth="1"/>
    <col min="14" max="14" width="30.7109375" style="1" customWidth="1"/>
    <col min="15" max="15" width="25.28515625" style="1" customWidth="1"/>
    <col min="16" max="16384" width="9.140625" style="1"/>
  </cols>
  <sheetData>
    <row r="1" spans="1:15" ht="77.25" customHeight="1" x14ac:dyDescent="0.3">
      <c r="A1" s="5"/>
      <c r="B1" s="56" t="s">
        <v>34</v>
      </c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6" t="s">
        <v>14</v>
      </c>
    </row>
    <row r="2" spans="1:15" ht="28.5" customHeight="1" x14ac:dyDescent="0.2">
      <c r="A2" s="59" t="s">
        <v>18</v>
      </c>
      <c r="B2" s="59"/>
      <c r="C2" s="59"/>
      <c r="D2" s="59"/>
      <c r="E2" s="59"/>
      <c r="F2" s="59"/>
      <c r="G2" s="60"/>
      <c r="H2" s="60"/>
      <c r="I2" s="60"/>
      <c r="J2" s="60"/>
      <c r="K2" s="60"/>
      <c r="L2" s="60"/>
      <c r="M2" s="60"/>
      <c r="N2" s="60"/>
    </row>
    <row r="3" spans="1:15" ht="63" x14ac:dyDescent="0.2">
      <c r="A3" s="61" t="s">
        <v>0</v>
      </c>
      <c r="B3" s="61" t="s">
        <v>1</v>
      </c>
      <c r="C3" s="62" t="s">
        <v>2</v>
      </c>
      <c r="D3" s="61" t="s">
        <v>16</v>
      </c>
      <c r="E3" s="61" t="s">
        <v>17</v>
      </c>
      <c r="F3" s="61" t="s">
        <v>15</v>
      </c>
      <c r="G3" s="64" t="s">
        <v>3</v>
      </c>
      <c r="H3" s="65"/>
      <c r="I3" s="65"/>
      <c r="J3" s="66" t="s">
        <v>4</v>
      </c>
      <c r="K3" s="66"/>
      <c r="L3" s="66"/>
      <c r="M3" s="7" t="s">
        <v>40</v>
      </c>
      <c r="N3" s="32" t="s">
        <v>41</v>
      </c>
      <c r="O3" s="13" t="s">
        <v>42</v>
      </c>
    </row>
    <row r="4" spans="1:15" ht="203.25" customHeight="1" x14ac:dyDescent="0.2">
      <c r="A4" s="62"/>
      <c r="B4" s="62"/>
      <c r="C4" s="63"/>
      <c r="D4" s="62"/>
      <c r="E4" s="62"/>
      <c r="F4" s="62"/>
      <c r="G4" s="8" t="s">
        <v>19</v>
      </c>
      <c r="H4" s="8" t="s">
        <v>21</v>
      </c>
      <c r="I4" s="8" t="s">
        <v>20</v>
      </c>
      <c r="J4" s="9" t="s">
        <v>5</v>
      </c>
      <c r="K4" s="10" t="s">
        <v>6</v>
      </c>
      <c r="L4" s="11" t="s">
        <v>13</v>
      </c>
      <c r="M4" s="11" t="s">
        <v>12</v>
      </c>
      <c r="N4" s="33" t="s">
        <v>12</v>
      </c>
      <c r="O4" s="13" t="s">
        <v>12</v>
      </c>
    </row>
    <row r="5" spans="1:15" ht="15.75" x14ac:dyDescent="0.2">
      <c r="A5" s="12">
        <v>1</v>
      </c>
      <c r="B5" s="13">
        <v>2</v>
      </c>
      <c r="C5" s="12">
        <v>3</v>
      </c>
      <c r="D5" s="12">
        <v>4</v>
      </c>
      <c r="E5" s="12">
        <v>5</v>
      </c>
      <c r="F5" s="12">
        <v>6</v>
      </c>
      <c r="G5" s="12">
        <v>7</v>
      </c>
      <c r="H5" s="12">
        <v>8</v>
      </c>
      <c r="I5" s="12">
        <v>9</v>
      </c>
      <c r="J5" s="12">
        <v>10</v>
      </c>
      <c r="K5" s="12">
        <v>11</v>
      </c>
      <c r="L5" s="12">
        <v>12</v>
      </c>
      <c r="M5" s="12">
        <v>13</v>
      </c>
      <c r="N5" s="35">
        <v>14</v>
      </c>
      <c r="O5" s="36">
        <v>15</v>
      </c>
    </row>
    <row r="6" spans="1:15" ht="34.5" customHeight="1" x14ac:dyDescent="0.25">
      <c r="A6" s="14">
        <v>3</v>
      </c>
      <c r="B6" s="30" t="s">
        <v>8</v>
      </c>
      <c r="C6" s="12" t="s">
        <v>7</v>
      </c>
      <c r="D6" s="42">
        <v>56780</v>
      </c>
      <c r="E6" s="42">
        <v>56780</v>
      </c>
      <c r="F6" s="15">
        <f>D6+E6</f>
        <v>113560</v>
      </c>
      <c r="G6" s="45">
        <v>108</v>
      </c>
      <c r="H6" s="45">
        <v>108</v>
      </c>
      <c r="I6" s="22">
        <v>108</v>
      </c>
      <c r="J6" s="18">
        <f>SUM(G6+H6+I6)/3</f>
        <v>108</v>
      </c>
      <c r="K6" s="19">
        <f>STDEV(G6:J6)</f>
        <v>0</v>
      </c>
      <c r="L6" s="20">
        <f>K6/J6*100</f>
        <v>0</v>
      </c>
      <c r="M6" s="21">
        <f>D6*J6</f>
        <v>6132240</v>
      </c>
      <c r="N6" s="34">
        <f>E6*J6</f>
        <v>6132240</v>
      </c>
      <c r="O6" s="37">
        <f>M6+N6</f>
        <v>12264480</v>
      </c>
    </row>
    <row r="7" spans="1:15" ht="33.75" customHeight="1" x14ac:dyDescent="0.25">
      <c r="A7" s="14">
        <v>4</v>
      </c>
      <c r="B7" s="30" t="s">
        <v>9</v>
      </c>
      <c r="C7" s="12" t="s">
        <v>7</v>
      </c>
      <c r="D7" s="43">
        <v>10880</v>
      </c>
      <c r="E7" s="43">
        <v>10880</v>
      </c>
      <c r="F7" s="15">
        <f t="shared" ref="F7:F8" si="0">D7+E7</f>
        <v>21760</v>
      </c>
      <c r="G7" s="45">
        <v>108</v>
      </c>
      <c r="H7" s="45">
        <v>108</v>
      </c>
      <c r="I7" s="22">
        <v>108</v>
      </c>
      <c r="J7" s="18">
        <f>SUM(G7+H7+I7)/3</f>
        <v>108</v>
      </c>
      <c r="K7" s="19">
        <f>STDEV(G7:J7)</f>
        <v>0</v>
      </c>
      <c r="L7" s="20">
        <f>K7/J7*100</f>
        <v>0</v>
      </c>
      <c r="M7" s="21">
        <f t="shared" ref="M7:M8" si="1">D7*J7</f>
        <v>1175040</v>
      </c>
      <c r="N7" s="34">
        <f t="shared" ref="N7:N8" si="2">E7*J7</f>
        <v>1175040</v>
      </c>
      <c r="O7" s="37">
        <f t="shared" ref="O7:O9" si="3">M7+N7</f>
        <v>2350080</v>
      </c>
    </row>
    <row r="8" spans="1:15" ht="51.75" customHeight="1" x14ac:dyDescent="0.2">
      <c r="A8" s="14">
        <v>5</v>
      </c>
      <c r="B8" s="23" t="s">
        <v>11</v>
      </c>
      <c r="C8" s="12" t="s">
        <v>7</v>
      </c>
      <c r="D8" s="43">
        <v>56780</v>
      </c>
      <c r="E8" s="43">
        <v>56780</v>
      </c>
      <c r="F8" s="15">
        <f t="shared" si="0"/>
        <v>113560</v>
      </c>
      <c r="G8" s="45">
        <v>13.5</v>
      </c>
      <c r="H8" s="45">
        <v>13.5</v>
      </c>
      <c r="I8" s="22">
        <v>13.5</v>
      </c>
      <c r="J8" s="18">
        <f>SUM(G8+H8+I8)/3</f>
        <v>13.5</v>
      </c>
      <c r="K8" s="19">
        <f>STDEV(G8:J8)</f>
        <v>0</v>
      </c>
      <c r="L8" s="20">
        <f>K8/J8*100</f>
        <v>0</v>
      </c>
      <c r="M8" s="21">
        <f t="shared" si="1"/>
        <v>766530</v>
      </c>
      <c r="N8" s="34">
        <f t="shared" si="2"/>
        <v>766530</v>
      </c>
      <c r="O8" s="37">
        <f t="shared" si="3"/>
        <v>1533060</v>
      </c>
    </row>
    <row r="9" spans="1:15" ht="15.75" x14ac:dyDescent="0.25">
      <c r="A9" s="24" t="s">
        <v>10</v>
      </c>
      <c r="B9" s="25"/>
      <c r="C9" s="26"/>
      <c r="D9" s="27">
        <f>SUM(D6:D8)</f>
        <v>124440</v>
      </c>
      <c r="E9" s="27">
        <f>SUM(E6:E8)</f>
        <v>124440</v>
      </c>
      <c r="F9" s="27">
        <f>SUM(F6:F8)</f>
        <v>248880</v>
      </c>
      <c r="G9" s="28"/>
      <c r="H9" s="28"/>
      <c r="I9" s="28"/>
      <c r="J9" s="21"/>
      <c r="K9" s="29"/>
      <c r="L9" s="29"/>
      <c r="M9" s="21">
        <f>SUM(M6:M8)</f>
        <v>8073810</v>
      </c>
      <c r="N9" s="34">
        <f>SUM(N6:N8)</f>
        <v>8073810</v>
      </c>
      <c r="O9" s="37">
        <f t="shared" si="3"/>
        <v>16147620</v>
      </c>
    </row>
    <row r="10" spans="1:15" ht="15.75" x14ac:dyDescent="0.25">
      <c r="A10" s="3"/>
      <c r="B10" s="4"/>
      <c r="C10" s="4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</row>
    <row r="11" spans="1:15" ht="15.75" x14ac:dyDescent="0.25">
      <c r="A11" s="3"/>
      <c r="B11" s="4"/>
      <c r="C11" s="4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</row>
    <row r="12" spans="1:15" ht="15.75" x14ac:dyDescent="0.25">
      <c r="A12" s="3"/>
      <c r="B12" s="4"/>
      <c r="C12" s="57"/>
      <c r="D12" s="57"/>
      <c r="E12" s="38"/>
      <c r="F12" s="38"/>
      <c r="G12" s="3"/>
      <c r="H12" s="3"/>
      <c r="I12" s="3"/>
      <c r="J12" s="3"/>
      <c r="K12" s="3"/>
      <c r="L12" s="3"/>
      <c r="M12" s="3"/>
      <c r="N12" s="3"/>
    </row>
    <row r="15" spans="1:15" x14ac:dyDescent="0.2">
      <c r="B15" s="58"/>
      <c r="C15" s="58"/>
      <c r="D15" s="58"/>
      <c r="E15" s="58"/>
      <c r="F15" s="58"/>
      <c r="G15" s="58"/>
      <c r="H15" s="58"/>
      <c r="I15" s="58"/>
      <c r="J15" s="58"/>
      <c r="K15" s="58"/>
      <c r="L15" s="58"/>
      <c r="M15" s="58"/>
      <c r="N15" s="58"/>
    </row>
  </sheetData>
  <mergeCells count="12">
    <mergeCell ref="C12:D12"/>
    <mergeCell ref="B15:N15"/>
    <mergeCell ref="B1:M1"/>
    <mergeCell ref="A2:N2"/>
    <mergeCell ref="A3:A4"/>
    <mergeCell ref="B3:B4"/>
    <mergeCell ref="C3:C4"/>
    <mergeCell ref="D3:D4"/>
    <mergeCell ref="E3:E4"/>
    <mergeCell ref="F3:F4"/>
    <mergeCell ref="G3:I3"/>
    <mergeCell ref="J3:L3"/>
  </mergeCells>
  <pageMargins left="0.11811023622047245" right="0.11811023622047245" top="0.74803149606299213" bottom="0.74803149606299213" header="0.31496062992125984" footer="0.31496062992125984"/>
  <pageSetup paperSize="9" scale="57" orientation="landscape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O15"/>
  <sheetViews>
    <sheetView view="pageBreakPreview" zoomScaleNormal="100" zoomScaleSheetLayoutView="100" workbookViewId="0">
      <selection activeCell="M6" sqref="M6"/>
    </sheetView>
  </sheetViews>
  <sheetFormatPr defaultRowHeight="12.75" x14ac:dyDescent="0.2"/>
  <cols>
    <col min="1" max="1" width="4.28515625" style="1" customWidth="1"/>
    <col min="2" max="2" width="32.140625" style="2" customWidth="1"/>
    <col min="3" max="3" width="8.42578125" style="2" customWidth="1"/>
    <col min="4" max="6" width="10" style="1" customWidth="1"/>
    <col min="7" max="9" width="15.42578125" style="1" customWidth="1"/>
    <col min="10" max="10" width="12.140625" style="1" customWidth="1"/>
    <col min="11" max="11" width="13.85546875" style="1" customWidth="1"/>
    <col min="12" max="12" width="17.28515625" style="1" customWidth="1"/>
    <col min="13" max="13" width="27.7109375" style="1" customWidth="1"/>
    <col min="14" max="14" width="30.7109375" style="1" customWidth="1"/>
    <col min="15" max="15" width="25.28515625" style="1" customWidth="1"/>
    <col min="16" max="16384" width="9.140625" style="1"/>
  </cols>
  <sheetData>
    <row r="1" spans="1:15" ht="77.25" customHeight="1" x14ac:dyDescent="0.3">
      <c r="A1" s="5"/>
      <c r="B1" s="56" t="s">
        <v>35</v>
      </c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6" t="s">
        <v>14</v>
      </c>
    </row>
    <row r="2" spans="1:15" ht="28.5" customHeight="1" x14ac:dyDescent="0.2">
      <c r="A2" s="59" t="s">
        <v>18</v>
      </c>
      <c r="B2" s="59"/>
      <c r="C2" s="59"/>
      <c r="D2" s="59"/>
      <c r="E2" s="59"/>
      <c r="F2" s="59"/>
      <c r="G2" s="60"/>
      <c r="H2" s="60"/>
      <c r="I2" s="60"/>
      <c r="J2" s="60"/>
      <c r="K2" s="60"/>
      <c r="L2" s="60"/>
      <c r="M2" s="60"/>
      <c r="N2" s="60"/>
    </row>
    <row r="3" spans="1:15" ht="63" x14ac:dyDescent="0.2">
      <c r="A3" s="61" t="s">
        <v>0</v>
      </c>
      <c r="B3" s="61" t="s">
        <v>1</v>
      </c>
      <c r="C3" s="62" t="s">
        <v>2</v>
      </c>
      <c r="D3" s="61" t="s">
        <v>16</v>
      </c>
      <c r="E3" s="61" t="s">
        <v>17</v>
      </c>
      <c r="F3" s="61" t="s">
        <v>15</v>
      </c>
      <c r="G3" s="64" t="s">
        <v>3</v>
      </c>
      <c r="H3" s="65"/>
      <c r="I3" s="65"/>
      <c r="J3" s="66" t="s">
        <v>4</v>
      </c>
      <c r="K3" s="66"/>
      <c r="L3" s="66"/>
      <c r="M3" s="7" t="s">
        <v>40</v>
      </c>
      <c r="N3" s="32" t="s">
        <v>41</v>
      </c>
      <c r="O3" s="13" t="s">
        <v>42</v>
      </c>
    </row>
    <row r="4" spans="1:15" ht="203.25" customHeight="1" x14ac:dyDescent="0.2">
      <c r="A4" s="62"/>
      <c r="B4" s="62"/>
      <c r="C4" s="63"/>
      <c r="D4" s="62"/>
      <c r="E4" s="62"/>
      <c r="F4" s="62"/>
      <c r="G4" s="8" t="s">
        <v>19</v>
      </c>
      <c r="H4" s="8" t="s">
        <v>21</v>
      </c>
      <c r="I4" s="8" t="s">
        <v>20</v>
      </c>
      <c r="J4" s="9" t="s">
        <v>5</v>
      </c>
      <c r="K4" s="10" t="s">
        <v>6</v>
      </c>
      <c r="L4" s="11" t="s">
        <v>13</v>
      </c>
      <c r="M4" s="11" t="s">
        <v>12</v>
      </c>
      <c r="N4" s="33" t="s">
        <v>12</v>
      </c>
      <c r="O4" s="13" t="s">
        <v>12</v>
      </c>
    </row>
    <row r="5" spans="1:15" ht="15.75" x14ac:dyDescent="0.2">
      <c r="A5" s="12">
        <v>1</v>
      </c>
      <c r="B5" s="13">
        <v>2</v>
      </c>
      <c r="C5" s="12">
        <v>3</v>
      </c>
      <c r="D5" s="12">
        <v>4</v>
      </c>
      <c r="E5" s="12">
        <v>5</v>
      </c>
      <c r="F5" s="12">
        <v>6</v>
      </c>
      <c r="G5" s="12">
        <v>7</v>
      </c>
      <c r="H5" s="12">
        <v>8</v>
      </c>
      <c r="I5" s="12">
        <v>9</v>
      </c>
      <c r="J5" s="12">
        <v>10</v>
      </c>
      <c r="K5" s="12">
        <v>11</v>
      </c>
      <c r="L5" s="12">
        <v>12</v>
      </c>
      <c r="M5" s="12">
        <v>13</v>
      </c>
      <c r="N5" s="35">
        <v>14</v>
      </c>
      <c r="O5" s="36">
        <v>15</v>
      </c>
    </row>
    <row r="6" spans="1:15" ht="34.5" customHeight="1" x14ac:dyDescent="0.25">
      <c r="A6" s="14">
        <v>3</v>
      </c>
      <c r="B6" s="30" t="s">
        <v>8</v>
      </c>
      <c r="C6" s="12" t="s">
        <v>7</v>
      </c>
      <c r="D6" s="48">
        <v>65122</v>
      </c>
      <c r="E6" s="48">
        <v>65122</v>
      </c>
      <c r="F6" s="15">
        <f>D6+E6</f>
        <v>130244</v>
      </c>
      <c r="G6" s="45">
        <v>108</v>
      </c>
      <c r="H6" s="45">
        <v>108</v>
      </c>
      <c r="I6" s="22">
        <v>108</v>
      </c>
      <c r="J6" s="18">
        <f>SUM(G6+H6+I6)/3</f>
        <v>108</v>
      </c>
      <c r="K6" s="19">
        <f>STDEV(G6:J6)</f>
        <v>0</v>
      </c>
      <c r="L6" s="20">
        <f>K6/J6*100</f>
        <v>0</v>
      </c>
      <c r="M6" s="21">
        <f>D6*J6</f>
        <v>7033176</v>
      </c>
      <c r="N6" s="34">
        <f>E6*J6</f>
        <v>7033176</v>
      </c>
      <c r="O6" s="37">
        <f>M6+N6</f>
        <v>14066352</v>
      </c>
    </row>
    <row r="7" spans="1:15" ht="33.75" customHeight="1" x14ac:dyDescent="0.25">
      <c r="A7" s="14">
        <v>4</v>
      </c>
      <c r="B7" s="30" t="s">
        <v>9</v>
      </c>
      <c r="C7" s="12" t="s">
        <v>7</v>
      </c>
      <c r="D7" s="43">
        <v>11099</v>
      </c>
      <c r="E7" s="43">
        <v>11099</v>
      </c>
      <c r="F7" s="15">
        <f t="shared" ref="F7:F8" si="0">D7+E7</f>
        <v>22198</v>
      </c>
      <c r="G7" s="45">
        <v>108</v>
      </c>
      <c r="H7" s="45">
        <v>108</v>
      </c>
      <c r="I7" s="22">
        <v>108</v>
      </c>
      <c r="J7" s="18">
        <f>SUM(G7+H7+I7)/3</f>
        <v>108</v>
      </c>
      <c r="K7" s="19">
        <f>STDEV(G7:J7)</f>
        <v>0</v>
      </c>
      <c r="L7" s="20">
        <f>K7/J7*100</f>
        <v>0</v>
      </c>
      <c r="M7" s="21">
        <f t="shared" ref="M7:M8" si="1">D7*J7</f>
        <v>1198692</v>
      </c>
      <c r="N7" s="34">
        <f t="shared" ref="N7:N8" si="2">E7*J7</f>
        <v>1198692</v>
      </c>
      <c r="O7" s="37">
        <f t="shared" ref="O7:O9" si="3">M7+N7</f>
        <v>2397384</v>
      </c>
    </row>
    <row r="8" spans="1:15" ht="51.75" customHeight="1" x14ac:dyDescent="0.2">
      <c r="A8" s="14">
        <v>5</v>
      </c>
      <c r="B8" s="23" t="s">
        <v>11</v>
      </c>
      <c r="C8" s="12" t="s">
        <v>7</v>
      </c>
      <c r="D8" s="48">
        <v>65122</v>
      </c>
      <c r="E8" s="48">
        <v>65122</v>
      </c>
      <c r="F8" s="15">
        <f t="shared" si="0"/>
        <v>130244</v>
      </c>
      <c r="G8" s="45">
        <v>13.5</v>
      </c>
      <c r="H8" s="45">
        <v>13.5</v>
      </c>
      <c r="I8" s="22">
        <v>13.5</v>
      </c>
      <c r="J8" s="18">
        <f>SUM(G8+H8+I8)/3</f>
        <v>13.5</v>
      </c>
      <c r="K8" s="19">
        <f>STDEV(G8:J8)</f>
        <v>0</v>
      </c>
      <c r="L8" s="20">
        <f>K8/J8*100</f>
        <v>0</v>
      </c>
      <c r="M8" s="21">
        <f t="shared" si="1"/>
        <v>879147</v>
      </c>
      <c r="N8" s="34">
        <f t="shared" si="2"/>
        <v>879147</v>
      </c>
      <c r="O8" s="37">
        <f t="shared" si="3"/>
        <v>1758294</v>
      </c>
    </row>
    <row r="9" spans="1:15" ht="15.75" x14ac:dyDescent="0.25">
      <c r="A9" s="24" t="s">
        <v>10</v>
      </c>
      <c r="B9" s="25"/>
      <c r="C9" s="26"/>
      <c r="D9" s="27">
        <f>SUM(D6:D8)</f>
        <v>141343</v>
      </c>
      <c r="E9" s="27">
        <f>SUM(E6:E8)</f>
        <v>141343</v>
      </c>
      <c r="F9" s="27">
        <f>SUM(F6:F8)</f>
        <v>282686</v>
      </c>
      <c r="G9" s="28"/>
      <c r="H9" s="28"/>
      <c r="I9" s="28"/>
      <c r="J9" s="21"/>
      <c r="K9" s="29"/>
      <c r="L9" s="29"/>
      <c r="M9" s="21">
        <f>SUM(M6:M8)</f>
        <v>9111015</v>
      </c>
      <c r="N9" s="34">
        <f>SUM(N6:N8)</f>
        <v>9111015</v>
      </c>
      <c r="O9" s="37">
        <f t="shared" si="3"/>
        <v>18222030</v>
      </c>
    </row>
    <row r="10" spans="1:15" ht="15.75" x14ac:dyDescent="0.25">
      <c r="A10" s="3"/>
      <c r="B10" s="4"/>
      <c r="C10" s="4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</row>
    <row r="11" spans="1:15" ht="15.75" x14ac:dyDescent="0.25">
      <c r="A11" s="3"/>
      <c r="B11" s="4"/>
      <c r="C11" s="4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</row>
    <row r="12" spans="1:15" ht="15.75" x14ac:dyDescent="0.25">
      <c r="A12" s="3"/>
      <c r="B12" s="4"/>
      <c r="C12" s="57"/>
      <c r="D12" s="57"/>
      <c r="E12" s="38"/>
      <c r="F12" s="38"/>
      <c r="G12" s="3"/>
      <c r="H12" s="3"/>
      <c r="I12" s="3"/>
      <c r="J12" s="3"/>
      <c r="K12" s="3"/>
      <c r="L12" s="3"/>
      <c r="M12" s="3"/>
      <c r="N12" s="3"/>
    </row>
    <row r="15" spans="1:15" x14ac:dyDescent="0.2">
      <c r="B15" s="58"/>
      <c r="C15" s="58"/>
      <c r="D15" s="58"/>
      <c r="E15" s="58"/>
      <c r="F15" s="58"/>
      <c r="G15" s="58"/>
      <c r="H15" s="58"/>
      <c r="I15" s="58"/>
      <c r="J15" s="58"/>
      <c r="K15" s="58"/>
      <c r="L15" s="58"/>
      <c r="M15" s="58"/>
      <c r="N15" s="58"/>
    </row>
  </sheetData>
  <mergeCells count="12">
    <mergeCell ref="C12:D12"/>
    <mergeCell ref="B15:N15"/>
    <mergeCell ref="B1:M1"/>
    <mergeCell ref="A2:N2"/>
    <mergeCell ref="A3:A4"/>
    <mergeCell ref="B3:B4"/>
    <mergeCell ref="C3:C4"/>
    <mergeCell ref="D3:D4"/>
    <mergeCell ref="E3:E4"/>
    <mergeCell ref="F3:F4"/>
    <mergeCell ref="G3:I3"/>
    <mergeCell ref="J3:L3"/>
  </mergeCells>
  <pageMargins left="0.11811023622047245" right="0.11811023622047245" top="0.74803149606299213" bottom="0.74803149606299213" header="0.31496062992125984" footer="0.31496062992125984"/>
  <pageSetup paperSize="9" scale="57" orientation="landscape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O15"/>
  <sheetViews>
    <sheetView view="pageBreakPreview" zoomScaleNormal="100" zoomScaleSheetLayoutView="100" workbookViewId="0">
      <selection activeCell="M7" sqref="M7:M8"/>
    </sheetView>
  </sheetViews>
  <sheetFormatPr defaultRowHeight="12.75" x14ac:dyDescent="0.2"/>
  <cols>
    <col min="1" max="1" width="4.28515625" style="1" customWidth="1"/>
    <col min="2" max="2" width="32.140625" style="2" customWidth="1"/>
    <col min="3" max="3" width="8.42578125" style="2" customWidth="1"/>
    <col min="4" max="6" width="10" style="1" customWidth="1"/>
    <col min="7" max="9" width="15.42578125" style="1" customWidth="1"/>
    <col min="10" max="10" width="12.140625" style="1" customWidth="1"/>
    <col min="11" max="11" width="13.85546875" style="1" customWidth="1"/>
    <col min="12" max="12" width="17.28515625" style="1" customWidth="1"/>
    <col min="13" max="13" width="27.7109375" style="1" customWidth="1"/>
    <col min="14" max="14" width="30.7109375" style="1" customWidth="1"/>
    <col min="15" max="15" width="25.28515625" style="1" customWidth="1"/>
    <col min="16" max="16384" width="9.140625" style="1"/>
  </cols>
  <sheetData>
    <row r="1" spans="1:15" ht="77.25" customHeight="1" x14ac:dyDescent="0.3">
      <c r="A1" s="5"/>
      <c r="B1" s="67" t="s">
        <v>36</v>
      </c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" t="s">
        <v>14</v>
      </c>
    </row>
    <row r="2" spans="1:15" ht="28.5" customHeight="1" x14ac:dyDescent="0.2">
      <c r="A2" s="59" t="s">
        <v>18</v>
      </c>
      <c r="B2" s="59"/>
      <c r="C2" s="59"/>
      <c r="D2" s="59"/>
      <c r="E2" s="59"/>
      <c r="F2" s="59"/>
      <c r="G2" s="60"/>
      <c r="H2" s="60"/>
      <c r="I2" s="60"/>
      <c r="J2" s="60"/>
      <c r="K2" s="60"/>
      <c r="L2" s="60"/>
      <c r="M2" s="60"/>
      <c r="N2" s="60"/>
    </row>
    <row r="3" spans="1:15" ht="63" x14ac:dyDescent="0.2">
      <c r="A3" s="61" t="s">
        <v>0</v>
      </c>
      <c r="B3" s="61" t="s">
        <v>1</v>
      </c>
      <c r="C3" s="62" t="s">
        <v>2</v>
      </c>
      <c r="D3" s="61" t="s">
        <v>16</v>
      </c>
      <c r="E3" s="61" t="s">
        <v>17</v>
      </c>
      <c r="F3" s="61" t="s">
        <v>15</v>
      </c>
      <c r="G3" s="64" t="s">
        <v>3</v>
      </c>
      <c r="H3" s="65"/>
      <c r="I3" s="65"/>
      <c r="J3" s="66" t="s">
        <v>4</v>
      </c>
      <c r="K3" s="66"/>
      <c r="L3" s="66"/>
      <c r="M3" s="7" t="s">
        <v>40</v>
      </c>
      <c r="N3" s="32" t="s">
        <v>41</v>
      </c>
      <c r="O3" s="13" t="s">
        <v>42</v>
      </c>
    </row>
    <row r="4" spans="1:15" ht="203.25" customHeight="1" x14ac:dyDescent="0.2">
      <c r="A4" s="62"/>
      <c r="B4" s="62"/>
      <c r="C4" s="63"/>
      <c r="D4" s="62"/>
      <c r="E4" s="62"/>
      <c r="F4" s="62"/>
      <c r="G4" s="8" t="s">
        <v>19</v>
      </c>
      <c r="H4" s="8" t="s">
        <v>21</v>
      </c>
      <c r="I4" s="8" t="s">
        <v>20</v>
      </c>
      <c r="J4" s="9" t="s">
        <v>5</v>
      </c>
      <c r="K4" s="10" t="s">
        <v>6</v>
      </c>
      <c r="L4" s="11" t="s">
        <v>13</v>
      </c>
      <c r="M4" s="11" t="s">
        <v>12</v>
      </c>
      <c r="N4" s="33" t="s">
        <v>12</v>
      </c>
      <c r="O4" s="13" t="s">
        <v>12</v>
      </c>
    </row>
    <row r="5" spans="1:15" ht="15.75" x14ac:dyDescent="0.2">
      <c r="A5" s="12">
        <v>1</v>
      </c>
      <c r="B5" s="13">
        <v>2</v>
      </c>
      <c r="C5" s="12">
        <v>3</v>
      </c>
      <c r="D5" s="12">
        <v>4</v>
      </c>
      <c r="E5" s="12">
        <v>5</v>
      </c>
      <c r="F5" s="12">
        <v>6</v>
      </c>
      <c r="G5" s="12">
        <v>7</v>
      </c>
      <c r="H5" s="12">
        <v>8</v>
      </c>
      <c r="I5" s="12">
        <v>9</v>
      </c>
      <c r="J5" s="12">
        <v>10</v>
      </c>
      <c r="K5" s="12">
        <v>11</v>
      </c>
      <c r="L5" s="12">
        <v>12</v>
      </c>
      <c r="M5" s="12">
        <v>13</v>
      </c>
      <c r="N5" s="35">
        <v>14</v>
      </c>
      <c r="O5" s="36">
        <v>15</v>
      </c>
    </row>
    <row r="6" spans="1:15" ht="34.5" customHeight="1" x14ac:dyDescent="0.25">
      <c r="A6" s="14">
        <v>3</v>
      </c>
      <c r="B6" s="30" t="s">
        <v>8</v>
      </c>
      <c r="C6" s="12" t="s">
        <v>7</v>
      </c>
      <c r="D6" s="42">
        <v>30272</v>
      </c>
      <c r="E6" s="42">
        <v>30272</v>
      </c>
      <c r="F6" s="15">
        <f>D6+E6</f>
        <v>60544</v>
      </c>
      <c r="G6" s="45">
        <v>108</v>
      </c>
      <c r="H6" s="45">
        <v>108</v>
      </c>
      <c r="I6" s="22">
        <v>108</v>
      </c>
      <c r="J6" s="18">
        <f>SUM(G6+H6+I6)/3</f>
        <v>108</v>
      </c>
      <c r="K6" s="19">
        <f>STDEV(G6:J6)</f>
        <v>0</v>
      </c>
      <c r="L6" s="20">
        <f>K6/J6*100</f>
        <v>0</v>
      </c>
      <c r="M6" s="21">
        <f>D6*J6</f>
        <v>3269376</v>
      </c>
      <c r="N6" s="34">
        <f>E6*J6</f>
        <v>3269376</v>
      </c>
      <c r="O6" s="37">
        <f>M6+N6</f>
        <v>6538752</v>
      </c>
    </row>
    <row r="7" spans="1:15" ht="33.75" customHeight="1" x14ac:dyDescent="0.25">
      <c r="A7" s="14">
        <v>4</v>
      </c>
      <c r="B7" s="30" t="s">
        <v>9</v>
      </c>
      <c r="C7" s="12" t="s">
        <v>7</v>
      </c>
      <c r="D7" s="43">
        <v>7310</v>
      </c>
      <c r="E7" s="43">
        <v>7310</v>
      </c>
      <c r="F7" s="15">
        <f t="shared" ref="F7:F8" si="0">D7+E7</f>
        <v>14620</v>
      </c>
      <c r="G7" s="45">
        <v>108</v>
      </c>
      <c r="H7" s="45">
        <v>108</v>
      </c>
      <c r="I7" s="22">
        <v>108</v>
      </c>
      <c r="J7" s="18">
        <f>SUM(G7+H7+I7)/3</f>
        <v>108</v>
      </c>
      <c r="K7" s="19">
        <f>STDEV(G7:J7)</f>
        <v>0</v>
      </c>
      <c r="L7" s="20">
        <f>K7/J7*100</f>
        <v>0</v>
      </c>
      <c r="M7" s="21">
        <f t="shared" ref="M7:M8" si="1">D7*J7</f>
        <v>789480</v>
      </c>
      <c r="N7" s="34">
        <f t="shared" ref="N7:N8" si="2">E7*J7</f>
        <v>789480</v>
      </c>
      <c r="O7" s="37">
        <f t="shared" ref="O7:O9" si="3">M7+N7</f>
        <v>1578960</v>
      </c>
    </row>
    <row r="8" spans="1:15" ht="51.75" customHeight="1" x14ac:dyDescent="0.2">
      <c r="A8" s="14">
        <v>5</v>
      </c>
      <c r="B8" s="23" t="s">
        <v>11</v>
      </c>
      <c r="C8" s="12" t="s">
        <v>7</v>
      </c>
      <c r="D8" s="43">
        <v>30272</v>
      </c>
      <c r="E8" s="43">
        <v>30272</v>
      </c>
      <c r="F8" s="15">
        <f t="shared" si="0"/>
        <v>60544</v>
      </c>
      <c r="G8" s="45">
        <v>13.5</v>
      </c>
      <c r="H8" s="45">
        <v>13.5</v>
      </c>
      <c r="I8" s="22">
        <v>13.5</v>
      </c>
      <c r="J8" s="18">
        <f>SUM(G8+H8+I8)/3</f>
        <v>13.5</v>
      </c>
      <c r="K8" s="19">
        <f>STDEV(G8:J8)</f>
        <v>0</v>
      </c>
      <c r="L8" s="20">
        <f>K8/J8*100</f>
        <v>0</v>
      </c>
      <c r="M8" s="21">
        <f t="shared" si="1"/>
        <v>408672</v>
      </c>
      <c r="N8" s="34">
        <f t="shared" si="2"/>
        <v>408672</v>
      </c>
      <c r="O8" s="37">
        <f t="shared" si="3"/>
        <v>817344</v>
      </c>
    </row>
    <row r="9" spans="1:15" ht="15.75" x14ac:dyDescent="0.25">
      <c r="A9" s="24" t="s">
        <v>10</v>
      </c>
      <c r="B9" s="25"/>
      <c r="C9" s="26"/>
      <c r="D9" s="27">
        <f>SUM(D6:D8)</f>
        <v>67854</v>
      </c>
      <c r="E9" s="27">
        <f>SUM(E6:E8)</f>
        <v>67854</v>
      </c>
      <c r="F9" s="27">
        <f>SUM(F6:F8)</f>
        <v>135708</v>
      </c>
      <c r="G9" s="28"/>
      <c r="H9" s="28"/>
      <c r="I9" s="28"/>
      <c r="J9" s="21"/>
      <c r="K9" s="29"/>
      <c r="L9" s="29"/>
      <c r="M9" s="21">
        <f>SUM(M6:M8)</f>
        <v>4467528</v>
      </c>
      <c r="N9" s="34">
        <f>SUM(N6:N8)</f>
        <v>4467528</v>
      </c>
      <c r="O9" s="37">
        <f t="shared" si="3"/>
        <v>8935056</v>
      </c>
    </row>
    <row r="10" spans="1:15" ht="15.75" x14ac:dyDescent="0.25">
      <c r="A10" s="3"/>
      <c r="B10" s="4"/>
      <c r="C10" s="4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</row>
    <row r="11" spans="1:15" ht="15.75" x14ac:dyDescent="0.25">
      <c r="A11" s="3"/>
      <c r="B11" s="4"/>
      <c r="C11" s="4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</row>
    <row r="12" spans="1:15" ht="15.75" x14ac:dyDescent="0.25">
      <c r="A12" s="3"/>
      <c r="B12" s="4"/>
      <c r="C12" s="57"/>
      <c r="D12" s="57"/>
      <c r="E12" s="38"/>
      <c r="F12" s="38"/>
      <c r="G12" s="3"/>
      <c r="H12" s="3"/>
      <c r="I12" s="3"/>
      <c r="J12" s="3"/>
      <c r="K12" s="3"/>
      <c r="L12" s="3"/>
      <c r="M12" s="3"/>
      <c r="N12" s="3"/>
    </row>
    <row r="15" spans="1:15" x14ac:dyDescent="0.2">
      <c r="B15" s="58"/>
      <c r="C15" s="58"/>
      <c r="D15" s="58"/>
      <c r="E15" s="58"/>
      <c r="F15" s="58"/>
      <c r="G15" s="58"/>
      <c r="H15" s="58"/>
      <c r="I15" s="58"/>
      <c r="J15" s="58"/>
      <c r="K15" s="58"/>
      <c r="L15" s="58"/>
      <c r="M15" s="58"/>
      <c r="N15" s="58"/>
    </row>
  </sheetData>
  <mergeCells count="12">
    <mergeCell ref="C12:D12"/>
    <mergeCell ref="B15:N15"/>
    <mergeCell ref="B1:M1"/>
    <mergeCell ref="A2:N2"/>
    <mergeCell ref="A3:A4"/>
    <mergeCell ref="B3:B4"/>
    <mergeCell ref="C3:C4"/>
    <mergeCell ref="D3:D4"/>
    <mergeCell ref="E3:E4"/>
    <mergeCell ref="F3:F4"/>
    <mergeCell ref="G3:I3"/>
    <mergeCell ref="J3:L3"/>
  </mergeCells>
  <pageMargins left="0.11811023622047245" right="0.11811023622047245" top="0.74803149606299213" bottom="0.74803149606299213" header="0.31496062992125984" footer="0.31496062992125984"/>
  <pageSetup paperSize="9" scale="57" orientation="landscape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5"/>
  <sheetViews>
    <sheetView view="pageBreakPreview" zoomScaleNormal="100" zoomScaleSheetLayoutView="100" workbookViewId="0">
      <selection activeCell="M7" sqref="M7:M8"/>
    </sheetView>
  </sheetViews>
  <sheetFormatPr defaultRowHeight="12.75" x14ac:dyDescent="0.2"/>
  <cols>
    <col min="1" max="1" width="4.28515625" style="1" customWidth="1"/>
    <col min="2" max="2" width="32.140625" style="2" customWidth="1"/>
    <col min="3" max="3" width="8.42578125" style="2" customWidth="1"/>
    <col min="4" max="6" width="10" style="1" customWidth="1"/>
    <col min="7" max="9" width="15.42578125" style="1" customWidth="1"/>
    <col min="10" max="10" width="12.140625" style="1" customWidth="1"/>
    <col min="11" max="11" width="13.85546875" style="1" customWidth="1"/>
    <col min="12" max="12" width="17.28515625" style="1" customWidth="1"/>
    <col min="13" max="13" width="27.7109375" style="1" customWidth="1"/>
    <col min="14" max="14" width="30.7109375" style="1" customWidth="1"/>
    <col min="15" max="15" width="25.28515625" style="1" customWidth="1"/>
    <col min="16" max="16384" width="9.140625" style="1"/>
  </cols>
  <sheetData>
    <row r="1" spans="1:15" ht="77.25" customHeight="1" x14ac:dyDescent="0.3">
      <c r="A1" s="5"/>
      <c r="B1" s="67" t="s">
        <v>37</v>
      </c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" t="s">
        <v>14</v>
      </c>
    </row>
    <row r="2" spans="1:15" ht="28.5" customHeight="1" x14ac:dyDescent="0.2">
      <c r="A2" s="59" t="s">
        <v>18</v>
      </c>
      <c r="B2" s="59"/>
      <c r="C2" s="59"/>
      <c r="D2" s="59"/>
      <c r="E2" s="59"/>
      <c r="F2" s="59"/>
      <c r="G2" s="60"/>
      <c r="H2" s="60"/>
      <c r="I2" s="60"/>
      <c r="J2" s="60"/>
      <c r="K2" s="60"/>
      <c r="L2" s="60"/>
      <c r="M2" s="60"/>
      <c r="N2" s="60"/>
    </row>
    <row r="3" spans="1:15" ht="63" x14ac:dyDescent="0.2">
      <c r="A3" s="61" t="s">
        <v>0</v>
      </c>
      <c r="B3" s="61" t="s">
        <v>1</v>
      </c>
      <c r="C3" s="62" t="s">
        <v>2</v>
      </c>
      <c r="D3" s="61" t="s">
        <v>16</v>
      </c>
      <c r="E3" s="61" t="s">
        <v>17</v>
      </c>
      <c r="F3" s="61" t="s">
        <v>15</v>
      </c>
      <c r="G3" s="64" t="s">
        <v>3</v>
      </c>
      <c r="H3" s="65"/>
      <c r="I3" s="65"/>
      <c r="J3" s="66" t="s">
        <v>4</v>
      </c>
      <c r="K3" s="66"/>
      <c r="L3" s="66"/>
      <c r="M3" s="7" t="s">
        <v>40</v>
      </c>
      <c r="N3" s="32" t="s">
        <v>41</v>
      </c>
      <c r="O3" s="13" t="s">
        <v>42</v>
      </c>
    </row>
    <row r="4" spans="1:15" ht="203.25" customHeight="1" x14ac:dyDescent="0.2">
      <c r="A4" s="62"/>
      <c r="B4" s="62"/>
      <c r="C4" s="63"/>
      <c r="D4" s="62"/>
      <c r="E4" s="62"/>
      <c r="F4" s="62"/>
      <c r="G4" s="8" t="s">
        <v>19</v>
      </c>
      <c r="H4" s="8" t="s">
        <v>21</v>
      </c>
      <c r="I4" s="8" t="s">
        <v>20</v>
      </c>
      <c r="J4" s="9" t="s">
        <v>5</v>
      </c>
      <c r="K4" s="10" t="s">
        <v>6</v>
      </c>
      <c r="L4" s="11" t="s">
        <v>13</v>
      </c>
      <c r="M4" s="11" t="s">
        <v>12</v>
      </c>
      <c r="N4" s="33" t="s">
        <v>12</v>
      </c>
      <c r="O4" s="13" t="s">
        <v>12</v>
      </c>
    </row>
    <row r="5" spans="1:15" ht="15.75" x14ac:dyDescent="0.2">
      <c r="A5" s="12">
        <v>1</v>
      </c>
      <c r="B5" s="13">
        <v>2</v>
      </c>
      <c r="C5" s="12">
        <v>3</v>
      </c>
      <c r="D5" s="12">
        <v>4</v>
      </c>
      <c r="E5" s="12">
        <v>5</v>
      </c>
      <c r="F5" s="12">
        <v>6</v>
      </c>
      <c r="G5" s="12">
        <v>7</v>
      </c>
      <c r="H5" s="12">
        <v>8</v>
      </c>
      <c r="I5" s="12">
        <v>9</v>
      </c>
      <c r="J5" s="12">
        <v>10</v>
      </c>
      <c r="K5" s="12">
        <v>11</v>
      </c>
      <c r="L5" s="12">
        <v>12</v>
      </c>
      <c r="M5" s="12">
        <v>13</v>
      </c>
      <c r="N5" s="35">
        <v>14</v>
      </c>
      <c r="O5" s="36">
        <v>15</v>
      </c>
    </row>
    <row r="6" spans="1:15" ht="34.5" customHeight="1" x14ac:dyDescent="0.25">
      <c r="A6" s="14">
        <v>3</v>
      </c>
      <c r="B6" s="30" t="s">
        <v>8</v>
      </c>
      <c r="C6" s="12" t="s">
        <v>7</v>
      </c>
      <c r="D6" s="39">
        <v>41850</v>
      </c>
      <c r="E6" s="39">
        <v>41850</v>
      </c>
      <c r="F6" s="15">
        <f>D6+E6</f>
        <v>83700</v>
      </c>
      <c r="G6" s="45">
        <v>108</v>
      </c>
      <c r="H6" s="45">
        <v>108</v>
      </c>
      <c r="I6" s="22">
        <v>108</v>
      </c>
      <c r="J6" s="18">
        <f>SUM(G6+H6+I6)/3</f>
        <v>108</v>
      </c>
      <c r="K6" s="19">
        <f>STDEV(G6:J6)</f>
        <v>0</v>
      </c>
      <c r="L6" s="20">
        <f>K6/J6*100</f>
        <v>0</v>
      </c>
      <c r="M6" s="21">
        <f>D6*J6</f>
        <v>4519800</v>
      </c>
      <c r="N6" s="34">
        <f>E6*J6</f>
        <v>4519800</v>
      </c>
      <c r="O6" s="37">
        <f>M6+N6</f>
        <v>9039600</v>
      </c>
    </row>
    <row r="7" spans="1:15" ht="33.75" customHeight="1" x14ac:dyDescent="0.25">
      <c r="A7" s="14">
        <v>4</v>
      </c>
      <c r="B7" s="30" t="s">
        <v>9</v>
      </c>
      <c r="C7" s="12" t="s">
        <v>7</v>
      </c>
      <c r="D7" s="40">
        <v>24500</v>
      </c>
      <c r="E7" s="40">
        <v>24500</v>
      </c>
      <c r="F7" s="15">
        <f t="shared" ref="F7:F8" si="0">D7+E7</f>
        <v>49000</v>
      </c>
      <c r="G7" s="45">
        <v>108</v>
      </c>
      <c r="H7" s="45">
        <v>108</v>
      </c>
      <c r="I7" s="22">
        <v>108</v>
      </c>
      <c r="J7" s="18">
        <f>SUM(G7+H7+I7)/3</f>
        <v>108</v>
      </c>
      <c r="K7" s="19">
        <f>STDEV(G7:J7)</f>
        <v>0</v>
      </c>
      <c r="L7" s="20">
        <f>K7/J7*100</f>
        <v>0</v>
      </c>
      <c r="M7" s="21">
        <f t="shared" ref="M7:M8" si="1">D7*J7</f>
        <v>2646000</v>
      </c>
      <c r="N7" s="34">
        <f t="shared" ref="N7:N8" si="2">E7*J7</f>
        <v>2646000</v>
      </c>
      <c r="O7" s="37">
        <f t="shared" ref="O7:O9" si="3">M7+N7</f>
        <v>5292000</v>
      </c>
    </row>
    <row r="8" spans="1:15" ht="51.75" customHeight="1" x14ac:dyDescent="0.2">
      <c r="A8" s="14">
        <v>5</v>
      </c>
      <c r="B8" s="23" t="s">
        <v>11</v>
      </c>
      <c r="C8" s="12" t="s">
        <v>7</v>
      </c>
      <c r="D8" s="41">
        <v>41850</v>
      </c>
      <c r="E8" s="41">
        <v>41850</v>
      </c>
      <c r="F8" s="15">
        <f t="shared" si="0"/>
        <v>83700</v>
      </c>
      <c r="G8" s="45">
        <v>13.5</v>
      </c>
      <c r="H8" s="45">
        <v>13.5</v>
      </c>
      <c r="I8" s="22">
        <v>13.5</v>
      </c>
      <c r="J8" s="18">
        <f>SUM(G8+H8+I8)/3</f>
        <v>13.5</v>
      </c>
      <c r="K8" s="19">
        <f>STDEV(G8:J8)</f>
        <v>0</v>
      </c>
      <c r="L8" s="20">
        <f>K8/J8*100</f>
        <v>0</v>
      </c>
      <c r="M8" s="21">
        <f t="shared" si="1"/>
        <v>564975</v>
      </c>
      <c r="N8" s="34">
        <f t="shared" si="2"/>
        <v>564975</v>
      </c>
      <c r="O8" s="37">
        <f t="shared" si="3"/>
        <v>1129950</v>
      </c>
    </row>
    <row r="9" spans="1:15" ht="15.75" x14ac:dyDescent="0.25">
      <c r="A9" s="24" t="s">
        <v>10</v>
      </c>
      <c r="B9" s="25"/>
      <c r="C9" s="26"/>
      <c r="D9" s="27">
        <f>SUM(D6:D8)</f>
        <v>108200</v>
      </c>
      <c r="E9" s="27">
        <f>SUM(E6:E8)</f>
        <v>108200</v>
      </c>
      <c r="F9" s="27">
        <f>SUM(F6:F8)</f>
        <v>216400</v>
      </c>
      <c r="G9" s="28"/>
      <c r="H9" s="28"/>
      <c r="I9" s="28"/>
      <c r="J9" s="21"/>
      <c r="K9" s="29"/>
      <c r="L9" s="29"/>
      <c r="M9" s="21">
        <f>SUM(M6:M8)</f>
        <v>7730775</v>
      </c>
      <c r="N9" s="34">
        <f>SUM(N6:N8)</f>
        <v>7730775</v>
      </c>
      <c r="O9" s="37">
        <f t="shared" si="3"/>
        <v>15461550</v>
      </c>
    </row>
    <row r="10" spans="1:15" ht="15.75" x14ac:dyDescent="0.25">
      <c r="A10" s="3"/>
      <c r="B10" s="4"/>
      <c r="C10" s="4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</row>
    <row r="11" spans="1:15" ht="15.75" x14ac:dyDescent="0.25">
      <c r="A11" s="3"/>
      <c r="B11" s="4"/>
      <c r="C11" s="4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</row>
    <row r="12" spans="1:15" ht="15.75" x14ac:dyDescent="0.25">
      <c r="A12" s="3"/>
      <c r="B12" s="4"/>
      <c r="C12" s="57"/>
      <c r="D12" s="57"/>
      <c r="E12" s="38"/>
      <c r="F12" s="38"/>
      <c r="G12" s="3"/>
      <c r="H12" s="3"/>
      <c r="I12" s="3"/>
      <c r="J12" s="3"/>
      <c r="K12" s="3"/>
      <c r="L12" s="3"/>
      <c r="M12" s="3"/>
      <c r="N12" s="3"/>
    </row>
    <row r="15" spans="1:15" x14ac:dyDescent="0.2">
      <c r="B15" s="58"/>
      <c r="C15" s="58"/>
      <c r="D15" s="58"/>
      <c r="E15" s="58"/>
      <c r="F15" s="58"/>
      <c r="G15" s="58"/>
      <c r="H15" s="58"/>
      <c r="I15" s="58"/>
      <c r="J15" s="58"/>
      <c r="K15" s="58"/>
      <c r="L15" s="58"/>
      <c r="M15" s="58"/>
      <c r="N15" s="58"/>
    </row>
  </sheetData>
  <mergeCells count="12">
    <mergeCell ref="C12:D12"/>
    <mergeCell ref="B15:N15"/>
    <mergeCell ref="B1:M1"/>
    <mergeCell ref="A2:N2"/>
    <mergeCell ref="A3:A4"/>
    <mergeCell ref="B3:B4"/>
    <mergeCell ref="C3:C4"/>
    <mergeCell ref="D3:D4"/>
    <mergeCell ref="E3:E4"/>
    <mergeCell ref="F3:F4"/>
    <mergeCell ref="G3:I3"/>
    <mergeCell ref="J3:L3"/>
  </mergeCells>
  <pageMargins left="0.11811023622047245" right="0.11811023622047245" top="0.74803149606299213" bottom="0.74803149606299213" header="0.31496062992125984" footer="0.31496062992125984"/>
  <pageSetup paperSize="9" scale="57" orientation="landscape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7"/>
  <sheetViews>
    <sheetView view="pageBreakPreview" zoomScaleNormal="100" zoomScaleSheetLayoutView="100" workbookViewId="0">
      <selection activeCell="L12" sqref="L12"/>
    </sheetView>
  </sheetViews>
  <sheetFormatPr defaultRowHeight="12.75" x14ac:dyDescent="0.2"/>
  <cols>
    <col min="1" max="1" width="4.28515625" style="1" customWidth="1"/>
    <col min="2" max="2" width="32.140625" style="2" customWidth="1"/>
    <col min="3" max="3" width="8.42578125" style="2" customWidth="1"/>
    <col min="4" max="6" width="10" style="1" customWidth="1"/>
    <col min="7" max="9" width="15.42578125" style="1" customWidth="1"/>
    <col min="10" max="10" width="12.140625" style="1" customWidth="1"/>
    <col min="11" max="11" width="13.85546875" style="1" customWidth="1"/>
    <col min="12" max="12" width="17.28515625" style="1" customWidth="1"/>
    <col min="13" max="13" width="27.7109375" style="1" customWidth="1"/>
    <col min="14" max="14" width="30.7109375" style="1" customWidth="1"/>
    <col min="15" max="15" width="25.28515625" style="1" customWidth="1"/>
    <col min="16" max="16384" width="9.140625" style="1"/>
  </cols>
  <sheetData>
    <row r="1" spans="1:15" ht="77.25" customHeight="1" x14ac:dyDescent="0.3">
      <c r="A1" s="5"/>
      <c r="B1" s="56" t="s">
        <v>38</v>
      </c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6" t="s">
        <v>14</v>
      </c>
    </row>
    <row r="2" spans="1:15" ht="28.5" customHeight="1" x14ac:dyDescent="0.2">
      <c r="A2" s="59" t="s">
        <v>18</v>
      </c>
      <c r="B2" s="59"/>
      <c r="C2" s="59"/>
      <c r="D2" s="59"/>
      <c r="E2" s="59"/>
      <c r="F2" s="59"/>
      <c r="G2" s="60"/>
      <c r="H2" s="60"/>
      <c r="I2" s="60"/>
      <c r="J2" s="60"/>
      <c r="K2" s="60"/>
      <c r="L2" s="60"/>
      <c r="M2" s="60"/>
      <c r="N2" s="60"/>
    </row>
    <row r="3" spans="1:15" ht="63" x14ac:dyDescent="0.2">
      <c r="A3" s="61" t="s">
        <v>0</v>
      </c>
      <c r="B3" s="61" t="s">
        <v>1</v>
      </c>
      <c r="C3" s="62" t="s">
        <v>2</v>
      </c>
      <c r="D3" s="61" t="s">
        <v>16</v>
      </c>
      <c r="E3" s="61" t="s">
        <v>17</v>
      </c>
      <c r="F3" s="61" t="s">
        <v>15</v>
      </c>
      <c r="G3" s="64" t="s">
        <v>3</v>
      </c>
      <c r="H3" s="65"/>
      <c r="I3" s="65"/>
      <c r="J3" s="66" t="s">
        <v>4</v>
      </c>
      <c r="K3" s="66"/>
      <c r="L3" s="66"/>
      <c r="M3" s="7" t="s">
        <v>40</v>
      </c>
      <c r="N3" s="32" t="s">
        <v>41</v>
      </c>
      <c r="O3" s="13" t="s">
        <v>42</v>
      </c>
    </row>
    <row r="4" spans="1:15" ht="203.25" customHeight="1" x14ac:dyDescent="0.2">
      <c r="A4" s="62"/>
      <c r="B4" s="62"/>
      <c r="C4" s="63"/>
      <c r="D4" s="62"/>
      <c r="E4" s="62"/>
      <c r="F4" s="62"/>
      <c r="G4" s="8" t="s">
        <v>19</v>
      </c>
      <c r="H4" s="8" t="s">
        <v>21</v>
      </c>
      <c r="I4" s="8" t="s">
        <v>20</v>
      </c>
      <c r="J4" s="9" t="s">
        <v>5</v>
      </c>
      <c r="K4" s="10" t="s">
        <v>6</v>
      </c>
      <c r="L4" s="11" t="s">
        <v>13</v>
      </c>
      <c r="M4" s="11" t="s">
        <v>12</v>
      </c>
      <c r="N4" s="33" t="s">
        <v>12</v>
      </c>
      <c r="O4" s="13" t="s">
        <v>12</v>
      </c>
    </row>
    <row r="5" spans="1:15" ht="15.75" x14ac:dyDescent="0.2">
      <c r="A5" s="12">
        <v>1</v>
      </c>
      <c r="B5" s="13">
        <v>2</v>
      </c>
      <c r="C5" s="12">
        <v>3</v>
      </c>
      <c r="D5" s="12">
        <v>4</v>
      </c>
      <c r="E5" s="12">
        <v>5</v>
      </c>
      <c r="F5" s="12">
        <v>6</v>
      </c>
      <c r="G5" s="12">
        <v>7</v>
      </c>
      <c r="H5" s="12">
        <v>8</v>
      </c>
      <c r="I5" s="12">
        <v>9</v>
      </c>
      <c r="J5" s="12">
        <v>10</v>
      </c>
      <c r="K5" s="12">
        <v>11</v>
      </c>
      <c r="L5" s="12">
        <v>12</v>
      </c>
      <c r="M5" s="12">
        <v>13</v>
      </c>
      <c r="N5" s="35">
        <v>14</v>
      </c>
      <c r="O5" s="36">
        <v>15</v>
      </c>
    </row>
    <row r="6" spans="1:15" ht="34.5" customHeight="1" x14ac:dyDescent="0.25">
      <c r="A6" s="14">
        <v>3</v>
      </c>
      <c r="B6" s="30" t="s">
        <v>8</v>
      </c>
      <c r="C6" s="12" t="s">
        <v>7</v>
      </c>
      <c r="D6" s="42">
        <v>30983</v>
      </c>
      <c r="E6" s="42">
        <v>30983</v>
      </c>
      <c r="F6" s="15">
        <f>D6+E6</f>
        <v>61966</v>
      </c>
      <c r="G6" s="45">
        <v>108</v>
      </c>
      <c r="H6" s="45">
        <v>108</v>
      </c>
      <c r="I6" s="22">
        <v>108</v>
      </c>
      <c r="J6" s="18">
        <f>SUM(G6+H6+I6)/3</f>
        <v>108</v>
      </c>
      <c r="K6" s="19">
        <f>STDEV(G6:J6)</f>
        <v>0</v>
      </c>
      <c r="L6" s="20">
        <f>K6/J6*100</f>
        <v>0</v>
      </c>
      <c r="M6" s="21">
        <f>D6*J6</f>
        <v>3346164</v>
      </c>
      <c r="N6" s="34">
        <f>E6*J6</f>
        <v>3346164</v>
      </c>
      <c r="O6" s="37">
        <f>M6+N6</f>
        <v>6692328</v>
      </c>
    </row>
    <row r="7" spans="1:15" ht="33.75" customHeight="1" x14ac:dyDescent="0.25">
      <c r="A7" s="14">
        <v>4</v>
      </c>
      <c r="B7" s="30" t="s">
        <v>9</v>
      </c>
      <c r="C7" s="12" t="s">
        <v>7</v>
      </c>
      <c r="D7" s="43">
        <v>11890</v>
      </c>
      <c r="E7" s="43">
        <v>11890</v>
      </c>
      <c r="F7" s="15">
        <f t="shared" ref="F7:F8" si="0">D7+E7</f>
        <v>23780</v>
      </c>
      <c r="G7" s="45">
        <v>108</v>
      </c>
      <c r="H7" s="45">
        <v>108</v>
      </c>
      <c r="I7" s="22">
        <v>108</v>
      </c>
      <c r="J7" s="18">
        <f>SUM(G7+H7+I7)/3</f>
        <v>108</v>
      </c>
      <c r="K7" s="19">
        <f>STDEV(G7:J7)</f>
        <v>0</v>
      </c>
      <c r="L7" s="20">
        <f>K7/J7*100</f>
        <v>0</v>
      </c>
      <c r="M7" s="21">
        <f t="shared" ref="M7:M8" si="1">D7*J7</f>
        <v>1284120</v>
      </c>
      <c r="N7" s="34">
        <f t="shared" ref="N7:N8" si="2">E7*J7</f>
        <v>1284120</v>
      </c>
      <c r="O7" s="37">
        <f t="shared" ref="O7:O9" si="3">M7+N7</f>
        <v>2568240</v>
      </c>
    </row>
    <row r="8" spans="1:15" ht="51.75" customHeight="1" x14ac:dyDescent="0.2">
      <c r="A8" s="14">
        <v>5</v>
      </c>
      <c r="B8" s="23" t="s">
        <v>11</v>
      </c>
      <c r="C8" s="12" t="s">
        <v>7</v>
      </c>
      <c r="D8" s="43">
        <v>30983</v>
      </c>
      <c r="E8" s="43">
        <v>30983</v>
      </c>
      <c r="F8" s="15">
        <f t="shared" si="0"/>
        <v>61966</v>
      </c>
      <c r="G8" s="45">
        <v>13.5</v>
      </c>
      <c r="H8" s="45">
        <v>13.5</v>
      </c>
      <c r="I8" s="22">
        <v>13.5</v>
      </c>
      <c r="J8" s="18">
        <f>SUM(G8+H8+I8)/3</f>
        <v>13.5</v>
      </c>
      <c r="K8" s="19">
        <f>STDEV(G8:J8)</f>
        <v>0</v>
      </c>
      <c r="L8" s="20">
        <f>K8/J8*100</f>
        <v>0</v>
      </c>
      <c r="M8" s="21">
        <f t="shared" si="1"/>
        <v>418270.5</v>
      </c>
      <c r="N8" s="34">
        <f t="shared" si="2"/>
        <v>418270.5</v>
      </c>
      <c r="O8" s="37">
        <f t="shared" si="3"/>
        <v>836541</v>
      </c>
    </row>
    <row r="9" spans="1:15" ht="15.75" x14ac:dyDescent="0.25">
      <c r="A9" s="24" t="s">
        <v>10</v>
      </c>
      <c r="B9" s="25"/>
      <c r="C9" s="26"/>
      <c r="D9" s="27">
        <f>SUM(D6:D8)</f>
        <v>73856</v>
      </c>
      <c r="E9" s="27">
        <f>SUM(E6:E8)</f>
        <v>73856</v>
      </c>
      <c r="F9" s="27">
        <f>SUM(F6:F8)</f>
        <v>147712</v>
      </c>
      <c r="G9" s="28"/>
      <c r="H9" s="28"/>
      <c r="I9" s="28"/>
      <c r="J9" s="21"/>
      <c r="K9" s="29"/>
      <c r="L9" s="29"/>
      <c r="M9" s="21">
        <f>SUM(M6:M8)</f>
        <v>5048554.5</v>
      </c>
      <c r="N9" s="34">
        <f>SUM(N6:N8)</f>
        <v>5048554.5</v>
      </c>
      <c r="O9" s="37">
        <f t="shared" si="3"/>
        <v>10097109</v>
      </c>
    </row>
    <row r="10" spans="1:15" ht="15.75" x14ac:dyDescent="0.25">
      <c r="A10" s="3"/>
      <c r="B10" s="4"/>
      <c r="C10" s="4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</row>
    <row r="11" spans="1:15" ht="15.75" x14ac:dyDescent="0.25">
      <c r="A11" s="3"/>
      <c r="B11" s="4"/>
      <c r="C11" s="4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</row>
    <row r="12" spans="1:15" ht="15.75" x14ac:dyDescent="0.25">
      <c r="A12" s="3"/>
      <c r="B12" s="4"/>
      <c r="C12" s="57"/>
      <c r="D12" s="57"/>
      <c r="E12" s="38"/>
      <c r="F12" s="38"/>
      <c r="G12" s="3"/>
      <c r="H12" s="3"/>
      <c r="I12" s="3"/>
      <c r="J12" s="3"/>
      <c r="K12" s="3"/>
      <c r="L12" s="3"/>
      <c r="M12" s="3"/>
      <c r="N12" s="3"/>
    </row>
    <row r="15" spans="1:15" x14ac:dyDescent="0.2">
      <c r="B15" s="58"/>
      <c r="C15" s="58"/>
      <c r="D15" s="58"/>
      <c r="E15" s="58"/>
      <c r="F15" s="58"/>
      <c r="G15" s="58"/>
      <c r="H15" s="58"/>
      <c r="I15" s="58"/>
      <c r="J15" s="58"/>
      <c r="K15" s="58"/>
      <c r="L15" s="58"/>
      <c r="M15" s="58"/>
      <c r="N15" s="58"/>
    </row>
    <row r="17" spans="13:15" s="1" customFormat="1" x14ac:dyDescent="0.2">
      <c r="M17" s="49">
        <f>M9+'ССОШ 2'!M9+НСОШ1!M9+ВГГ!M9+ВСОШ8!M9+ВСОШ7!M9+ВСОШ6!M9+ВСОШ5!M9+ВСОШ1!M9+УСОШ!M9+ССОШ!M9+ПООШ!M9+ПСОШ!M9+КСОШ!M9+ИООШ!M9+ГООШ!M9+БООШ!M9+АСОШ!M9</f>
        <v>72814220.499149993</v>
      </c>
      <c r="N17" s="49">
        <f>N9+'ССОШ 2'!N9+НСОШ1!N9+ВГГ!N9+ВСОШ8!N9+ВСОШ7!N9+ВСОШ6!N9+ВСОШ5!N9+ВСОШ1!N9+УСОШ!N9+ССОШ!N9+ПООШ!N9+ПСОШ!N9+КСОШ!N9+ИООШ!N9+ГООШ!N9+БООШ!N9+АСОШ!N9</f>
        <v>72814220.499149993</v>
      </c>
      <c r="O17" s="49">
        <f>O9+'ССОШ 2'!O9+НСОШ1!O9+ВГГ!O9+ВСОШ8!O9+ВСОШ7!O9+ВСОШ6!O9+ВСОШ5!O9+ВСОШ1!O9+УСОШ!O9+ССОШ!O9+ПООШ!O9+ПСОШ!O9+КСОШ!O9+ИООШ!O9+ГООШ!O9+БООШ!O9+АСОШ!O9</f>
        <v>145628440.99829999</v>
      </c>
    </row>
  </sheetData>
  <mergeCells count="12">
    <mergeCell ref="C12:D12"/>
    <mergeCell ref="B15:N15"/>
    <mergeCell ref="B1:M1"/>
    <mergeCell ref="A2:N2"/>
    <mergeCell ref="A3:A4"/>
    <mergeCell ref="B3:B4"/>
    <mergeCell ref="C3:C4"/>
    <mergeCell ref="D3:D4"/>
    <mergeCell ref="E3:E4"/>
    <mergeCell ref="F3:F4"/>
    <mergeCell ref="G3:I3"/>
    <mergeCell ref="J3:L3"/>
  </mergeCells>
  <pageMargins left="0.11811023622047245" right="0.11811023622047245" top="0.74803149606299213" bottom="0.74803149606299213" header="0.31496062992125984" footer="0.31496062992125984"/>
  <pageSetup paperSize="9" scale="57" orientation="landscape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5"/>
  <sheetViews>
    <sheetView view="pageBreakPreview" zoomScaleNormal="100" zoomScaleSheetLayoutView="100" workbookViewId="0">
      <selection activeCell="M10" sqref="M10"/>
    </sheetView>
  </sheetViews>
  <sheetFormatPr defaultRowHeight="12.75" x14ac:dyDescent="0.2"/>
  <cols>
    <col min="1" max="1" width="4.28515625" style="1" customWidth="1"/>
    <col min="2" max="2" width="32.140625" style="2" customWidth="1"/>
    <col min="3" max="3" width="8.42578125" style="2" customWidth="1"/>
    <col min="4" max="6" width="10" style="1" customWidth="1"/>
    <col min="7" max="9" width="15.42578125" style="1" customWidth="1"/>
    <col min="10" max="10" width="12.140625" style="1" customWidth="1"/>
    <col min="11" max="11" width="13.85546875" style="1" customWidth="1"/>
    <col min="12" max="12" width="17.28515625" style="1" customWidth="1"/>
    <col min="13" max="13" width="27.7109375" style="1" customWidth="1"/>
    <col min="14" max="14" width="30.7109375" style="1" customWidth="1"/>
    <col min="15" max="15" width="25.28515625" style="1" customWidth="1"/>
    <col min="16" max="16384" width="9.140625" style="1"/>
  </cols>
  <sheetData>
    <row r="1" spans="1:15" ht="77.25" customHeight="1" x14ac:dyDescent="0.3">
      <c r="A1" s="5"/>
      <c r="B1" s="56" t="s">
        <v>39</v>
      </c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6" t="s">
        <v>14</v>
      </c>
    </row>
    <row r="2" spans="1:15" ht="28.5" customHeight="1" x14ac:dyDescent="0.2">
      <c r="A2" s="59" t="s">
        <v>18</v>
      </c>
      <c r="B2" s="59"/>
      <c r="C2" s="59"/>
      <c r="D2" s="59"/>
      <c r="E2" s="59"/>
      <c r="F2" s="59"/>
      <c r="G2" s="60"/>
      <c r="H2" s="60"/>
      <c r="I2" s="60"/>
      <c r="J2" s="60"/>
      <c r="K2" s="60"/>
      <c r="L2" s="60"/>
      <c r="M2" s="60"/>
      <c r="N2" s="60"/>
    </row>
    <row r="3" spans="1:15" ht="63" x14ac:dyDescent="0.2">
      <c r="A3" s="61" t="s">
        <v>0</v>
      </c>
      <c r="B3" s="61" t="s">
        <v>1</v>
      </c>
      <c r="C3" s="62" t="s">
        <v>2</v>
      </c>
      <c r="D3" s="61" t="s">
        <v>16</v>
      </c>
      <c r="E3" s="61" t="s">
        <v>17</v>
      </c>
      <c r="F3" s="61" t="s">
        <v>15</v>
      </c>
      <c r="G3" s="64" t="s">
        <v>3</v>
      </c>
      <c r="H3" s="65"/>
      <c r="I3" s="65"/>
      <c r="J3" s="66" t="s">
        <v>4</v>
      </c>
      <c r="K3" s="66"/>
      <c r="L3" s="66"/>
      <c r="M3" s="7" t="s">
        <v>40</v>
      </c>
      <c r="N3" s="32" t="s">
        <v>41</v>
      </c>
      <c r="O3" s="13" t="s">
        <v>42</v>
      </c>
    </row>
    <row r="4" spans="1:15" ht="203.25" customHeight="1" x14ac:dyDescent="0.2">
      <c r="A4" s="62"/>
      <c r="B4" s="62"/>
      <c r="C4" s="63"/>
      <c r="D4" s="62"/>
      <c r="E4" s="62"/>
      <c r="F4" s="62"/>
      <c r="G4" s="8" t="s">
        <v>19</v>
      </c>
      <c r="H4" s="8" t="s">
        <v>21</v>
      </c>
      <c r="I4" s="8" t="s">
        <v>20</v>
      </c>
      <c r="J4" s="9" t="s">
        <v>5</v>
      </c>
      <c r="K4" s="10" t="s">
        <v>6</v>
      </c>
      <c r="L4" s="11" t="s">
        <v>13</v>
      </c>
      <c r="M4" s="11" t="s">
        <v>12</v>
      </c>
      <c r="N4" s="33" t="s">
        <v>12</v>
      </c>
      <c r="O4" s="13" t="s">
        <v>12</v>
      </c>
    </row>
    <row r="5" spans="1:15" ht="15.75" x14ac:dyDescent="0.2">
      <c r="A5" s="12">
        <v>1</v>
      </c>
      <c r="B5" s="13">
        <v>2</v>
      </c>
      <c r="C5" s="12">
        <v>3</v>
      </c>
      <c r="D5" s="12">
        <v>4</v>
      </c>
      <c r="E5" s="12">
        <v>5</v>
      </c>
      <c r="F5" s="12">
        <v>6</v>
      </c>
      <c r="G5" s="12">
        <v>7</v>
      </c>
      <c r="H5" s="12">
        <v>8</v>
      </c>
      <c r="I5" s="12">
        <v>9</v>
      </c>
      <c r="J5" s="12">
        <v>10</v>
      </c>
      <c r="K5" s="12">
        <v>11</v>
      </c>
      <c r="L5" s="12">
        <v>12</v>
      </c>
      <c r="M5" s="12">
        <v>13</v>
      </c>
      <c r="N5" s="35">
        <v>14</v>
      </c>
      <c r="O5" s="36">
        <v>15</v>
      </c>
    </row>
    <row r="6" spans="1:15" ht="34.5" customHeight="1" x14ac:dyDescent="0.25">
      <c r="A6" s="14">
        <v>3</v>
      </c>
      <c r="B6" s="30" t="s">
        <v>8</v>
      </c>
      <c r="C6" s="12" t="s">
        <v>7</v>
      </c>
      <c r="D6" s="42">
        <v>32948</v>
      </c>
      <c r="E6" s="42">
        <v>32948</v>
      </c>
      <c r="F6" s="15">
        <f>D6+E6</f>
        <v>65896</v>
      </c>
      <c r="G6" s="45">
        <v>108</v>
      </c>
      <c r="H6" s="45">
        <v>108</v>
      </c>
      <c r="I6" s="22">
        <v>108</v>
      </c>
      <c r="J6" s="18">
        <f>SUM(G6+H6+I6)/3</f>
        <v>108</v>
      </c>
      <c r="K6" s="19">
        <f>STDEV(G6:J6)</f>
        <v>0</v>
      </c>
      <c r="L6" s="20">
        <f>K6/J6*100</f>
        <v>0</v>
      </c>
      <c r="M6" s="21">
        <f>D6*J6</f>
        <v>3558384</v>
      </c>
      <c r="N6" s="34">
        <f>E6*J6</f>
        <v>3558384</v>
      </c>
      <c r="O6" s="37">
        <f>M6+N6</f>
        <v>7116768</v>
      </c>
    </row>
    <row r="7" spans="1:15" ht="33.75" customHeight="1" x14ac:dyDescent="0.25">
      <c r="A7" s="14">
        <v>4</v>
      </c>
      <c r="B7" s="30" t="s">
        <v>9</v>
      </c>
      <c r="C7" s="12" t="s">
        <v>7</v>
      </c>
      <c r="D7" s="43">
        <v>8623</v>
      </c>
      <c r="E7" s="43">
        <v>8623</v>
      </c>
      <c r="F7" s="15">
        <f t="shared" ref="F7:F8" si="0">D7+E7</f>
        <v>17246</v>
      </c>
      <c r="G7" s="45">
        <v>108</v>
      </c>
      <c r="H7" s="45">
        <v>108</v>
      </c>
      <c r="I7" s="22">
        <v>108</v>
      </c>
      <c r="J7" s="18">
        <f>SUM(G7+H7+I7)/3</f>
        <v>108</v>
      </c>
      <c r="K7" s="19">
        <f>STDEV(G7:J7)</f>
        <v>0</v>
      </c>
      <c r="L7" s="20">
        <f>K7/J7*100</f>
        <v>0</v>
      </c>
      <c r="M7" s="21">
        <f t="shared" ref="M7:M8" si="1">D7*J7</f>
        <v>931284</v>
      </c>
      <c r="N7" s="34">
        <f t="shared" ref="N7:N8" si="2">E7*J7</f>
        <v>931284</v>
      </c>
      <c r="O7" s="37">
        <f t="shared" ref="O7:O9" si="3">M7+N7</f>
        <v>1862568</v>
      </c>
    </row>
    <row r="8" spans="1:15" ht="51.75" customHeight="1" x14ac:dyDescent="0.2">
      <c r="A8" s="14">
        <v>5</v>
      </c>
      <c r="B8" s="23" t="s">
        <v>11</v>
      </c>
      <c r="C8" s="12" t="s">
        <v>7</v>
      </c>
      <c r="D8" s="43">
        <v>32948</v>
      </c>
      <c r="E8" s="43">
        <v>32948</v>
      </c>
      <c r="F8" s="15">
        <f t="shared" si="0"/>
        <v>65896</v>
      </c>
      <c r="G8" s="45">
        <v>13.5</v>
      </c>
      <c r="H8" s="45">
        <v>13.5</v>
      </c>
      <c r="I8" s="22">
        <v>13.5</v>
      </c>
      <c r="J8" s="18">
        <f>SUM(G8+H8+I8)/3</f>
        <v>13.5</v>
      </c>
      <c r="K8" s="19">
        <f>STDEV(G8:J8)</f>
        <v>0</v>
      </c>
      <c r="L8" s="20">
        <f>K8/J8*100</f>
        <v>0</v>
      </c>
      <c r="M8" s="21">
        <f t="shared" si="1"/>
        <v>444798</v>
      </c>
      <c r="N8" s="34">
        <f t="shared" si="2"/>
        <v>444798</v>
      </c>
      <c r="O8" s="37">
        <f t="shared" si="3"/>
        <v>889596</v>
      </c>
    </row>
    <row r="9" spans="1:15" ht="15.75" x14ac:dyDescent="0.25">
      <c r="A9" s="24" t="s">
        <v>10</v>
      </c>
      <c r="B9" s="25"/>
      <c r="C9" s="26"/>
      <c r="D9" s="27">
        <f>SUM(D6:D8)</f>
        <v>74519</v>
      </c>
      <c r="E9" s="27">
        <f>SUM(E6:E8)</f>
        <v>74519</v>
      </c>
      <c r="F9" s="27">
        <f>SUM(F6:F8)</f>
        <v>149038</v>
      </c>
      <c r="G9" s="28"/>
      <c r="H9" s="28"/>
      <c r="I9" s="28"/>
      <c r="J9" s="21"/>
      <c r="K9" s="29"/>
      <c r="L9" s="29"/>
      <c r="M9" s="21">
        <f>SUM(M6:M8)</f>
        <v>4934466</v>
      </c>
      <c r="N9" s="34">
        <f>SUM(N6:N8)</f>
        <v>4934466</v>
      </c>
      <c r="O9" s="37">
        <f t="shared" si="3"/>
        <v>9868932</v>
      </c>
    </row>
    <row r="10" spans="1:15" ht="15.75" x14ac:dyDescent="0.25">
      <c r="A10" s="3"/>
      <c r="B10" s="4"/>
      <c r="C10" s="4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</row>
    <row r="11" spans="1:15" ht="15.75" x14ac:dyDescent="0.25">
      <c r="A11" s="3"/>
      <c r="B11" s="4"/>
      <c r="C11" s="4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</row>
    <row r="12" spans="1:15" ht="15.75" x14ac:dyDescent="0.25">
      <c r="A12" s="3"/>
      <c r="B12" s="4"/>
      <c r="C12" s="57"/>
      <c r="D12" s="57"/>
      <c r="E12" s="38"/>
      <c r="F12" s="38"/>
      <c r="G12" s="3"/>
      <c r="H12" s="3"/>
      <c r="I12" s="3"/>
      <c r="J12" s="3"/>
      <c r="K12" s="3"/>
      <c r="L12" s="3"/>
      <c r="M12" s="3"/>
      <c r="N12" s="3"/>
    </row>
    <row r="15" spans="1:15" x14ac:dyDescent="0.2">
      <c r="B15" s="58"/>
      <c r="C15" s="58"/>
      <c r="D15" s="58"/>
      <c r="E15" s="58"/>
      <c r="F15" s="58"/>
      <c r="G15" s="58"/>
      <c r="H15" s="58"/>
      <c r="I15" s="58"/>
      <c r="J15" s="58"/>
      <c r="K15" s="58"/>
      <c r="L15" s="58"/>
      <c r="M15" s="58"/>
      <c r="N15" s="58"/>
    </row>
  </sheetData>
  <mergeCells count="12">
    <mergeCell ref="C12:D12"/>
    <mergeCell ref="B15:N15"/>
    <mergeCell ref="B1:M1"/>
    <mergeCell ref="A2:N2"/>
    <mergeCell ref="A3:A4"/>
    <mergeCell ref="B3:B4"/>
    <mergeCell ref="C3:C4"/>
    <mergeCell ref="D3:D4"/>
    <mergeCell ref="E3:E4"/>
    <mergeCell ref="F3:F4"/>
    <mergeCell ref="G3:I3"/>
    <mergeCell ref="J3:L3"/>
  </mergeCells>
  <pageMargins left="0.11811023622047245" right="0.11811023622047245" top="0.74803149606299213" bottom="0.74803149606299213" header="0.31496062992125984" footer="0.31496062992125984"/>
  <pageSetup paperSize="9" scale="57" orientation="landscape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7"/>
  <sheetViews>
    <sheetView workbookViewId="0">
      <selection activeCell="M12" sqref="M12"/>
    </sheetView>
  </sheetViews>
  <sheetFormatPr defaultRowHeight="12.75" x14ac:dyDescent="0.2"/>
  <cols>
    <col min="1" max="1" width="4.28515625" style="1" customWidth="1"/>
    <col min="2" max="2" width="32.140625" style="2" customWidth="1"/>
    <col min="3" max="3" width="8.42578125" style="2" customWidth="1"/>
    <col min="4" max="6" width="10" style="1" customWidth="1"/>
    <col min="7" max="9" width="15.42578125" style="1" customWidth="1"/>
    <col min="10" max="10" width="12.140625" style="1" customWidth="1"/>
    <col min="11" max="11" width="13.85546875" style="1" customWidth="1"/>
    <col min="12" max="12" width="17.28515625" style="1" customWidth="1"/>
    <col min="13" max="13" width="27.7109375" style="1" customWidth="1"/>
    <col min="14" max="14" width="30.7109375" style="1" customWidth="1"/>
    <col min="15" max="15" width="25.28515625" style="1" customWidth="1"/>
    <col min="16" max="16384" width="9.140625" style="1"/>
  </cols>
  <sheetData>
    <row r="1" spans="1:15" ht="77.25" customHeight="1" x14ac:dyDescent="0.3">
      <c r="A1" s="5"/>
      <c r="B1" s="56" t="s">
        <v>43</v>
      </c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6" t="s">
        <v>14</v>
      </c>
    </row>
    <row r="2" spans="1:15" ht="28.5" customHeight="1" x14ac:dyDescent="0.2">
      <c r="A2" s="59" t="s">
        <v>18</v>
      </c>
      <c r="B2" s="59"/>
      <c r="C2" s="59"/>
      <c r="D2" s="59"/>
      <c r="E2" s="59"/>
      <c r="F2" s="59"/>
      <c r="G2" s="60"/>
      <c r="H2" s="60"/>
      <c r="I2" s="60"/>
      <c r="J2" s="60"/>
      <c r="K2" s="60"/>
      <c r="L2" s="60"/>
      <c r="M2" s="60"/>
      <c r="N2" s="60"/>
    </row>
    <row r="3" spans="1:15" ht="63" x14ac:dyDescent="0.2">
      <c r="A3" s="61" t="s">
        <v>0</v>
      </c>
      <c r="B3" s="61" t="s">
        <v>1</v>
      </c>
      <c r="C3" s="62" t="s">
        <v>2</v>
      </c>
      <c r="D3" s="61" t="s">
        <v>16</v>
      </c>
      <c r="E3" s="61" t="s">
        <v>17</v>
      </c>
      <c r="F3" s="61" t="s">
        <v>15</v>
      </c>
      <c r="G3" s="64" t="s">
        <v>3</v>
      </c>
      <c r="H3" s="65"/>
      <c r="I3" s="65"/>
      <c r="J3" s="66" t="s">
        <v>4</v>
      </c>
      <c r="K3" s="66"/>
      <c r="L3" s="66"/>
      <c r="M3" s="7" t="s">
        <v>40</v>
      </c>
      <c r="N3" s="32" t="s">
        <v>41</v>
      </c>
      <c r="O3" s="13" t="s">
        <v>42</v>
      </c>
    </row>
    <row r="4" spans="1:15" ht="203.25" customHeight="1" x14ac:dyDescent="0.2">
      <c r="A4" s="62"/>
      <c r="B4" s="62"/>
      <c r="C4" s="63"/>
      <c r="D4" s="62"/>
      <c r="E4" s="62"/>
      <c r="F4" s="62"/>
      <c r="G4" s="8" t="s">
        <v>19</v>
      </c>
      <c r="H4" s="8" t="s">
        <v>21</v>
      </c>
      <c r="I4" s="8" t="s">
        <v>20</v>
      </c>
      <c r="J4" s="9" t="s">
        <v>5</v>
      </c>
      <c r="K4" s="10" t="s">
        <v>6</v>
      </c>
      <c r="L4" s="11" t="s">
        <v>13</v>
      </c>
      <c r="M4" s="11" t="s">
        <v>12</v>
      </c>
      <c r="N4" s="33" t="s">
        <v>12</v>
      </c>
      <c r="O4" s="13" t="s">
        <v>12</v>
      </c>
    </row>
    <row r="5" spans="1:15" ht="15.75" x14ac:dyDescent="0.2">
      <c r="A5" s="12">
        <v>1</v>
      </c>
      <c r="B5" s="13">
        <v>2</v>
      </c>
      <c r="C5" s="12">
        <v>3</v>
      </c>
      <c r="D5" s="12">
        <v>4</v>
      </c>
      <c r="E5" s="12">
        <v>5</v>
      </c>
      <c r="F5" s="12">
        <v>6</v>
      </c>
      <c r="G5" s="12">
        <v>7</v>
      </c>
      <c r="H5" s="12">
        <v>8</v>
      </c>
      <c r="I5" s="12">
        <v>9</v>
      </c>
      <c r="J5" s="12">
        <v>10</v>
      </c>
      <c r="K5" s="12">
        <v>11</v>
      </c>
      <c r="L5" s="12">
        <v>12</v>
      </c>
      <c r="M5" s="12">
        <v>13</v>
      </c>
      <c r="N5" s="35">
        <v>14</v>
      </c>
      <c r="O5" s="36">
        <v>15</v>
      </c>
    </row>
    <row r="6" spans="1:15" ht="34.5" customHeight="1" x14ac:dyDescent="0.25">
      <c r="A6" s="14">
        <v>3</v>
      </c>
      <c r="B6" s="30" t="s">
        <v>8</v>
      </c>
      <c r="C6" s="12" t="s">
        <v>7</v>
      </c>
      <c r="D6" s="55">
        <v>3548</v>
      </c>
      <c r="E6" s="55">
        <v>3548</v>
      </c>
      <c r="F6" s="15">
        <f>D6+E6</f>
        <v>7096</v>
      </c>
      <c r="G6" s="45">
        <v>108</v>
      </c>
      <c r="H6" s="45">
        <v>108</v>
      </c>
      <c r="I6" s="22">
        <v>108</v>
      </c>
      <c r="J6" s="18">
        <f>SUM(G6+H6+I6)/3</f>
        <v>108</v>
      </c>
      <c r="K6" s="19">
        <f>STDEV(G6:J6)</f>
        <v>0</v>
      </c>
      <c r="L6" s="20">
        <f>K6/J6*100</f>
        <v>0</v>
      </c>
      <c r="M6" s="21">
        <f>D6*J6</f>
        <v>383184</v>
      </c>
      <c r="N6" s="34">
        <f>E6*J6</f>
        <v>383184</v>
      </c>
      <c r="O6" s="37">
        <f>M6+N6</f>
        <v>766368</v>
      </c>
    </row>
    <row r="7" spans="1:15" ht="33.75" customHeight="1" x14ac:dyDescent="0.25">
      <c r="A7" s="14">
        <v>4</v>
      </c>
      <c r="B7" s="30" t="s">
        <v>9</v>
      </c>
      <c r="C7" s="12" t="s">
        <v>7</v>
      </c>
      <c r="D7" s="55">
        <v>4199</v>
      </c>
      <c r="E7" s="55">
        <v>4199</v>
      </c>
      <c r="F7" s="15">
        <f t="shared" ref="F7:F8" si="0">D7+E7</f>
        <v>8398</v>
      </c>
      <c r="G7" s="45">
        <v>108</v>
      </c>
      <c r="H7" s="45">
        <v>108</v>
      </c>
      <c r="I7" s="22">
        <v>108</v>
      </c>
      <c r="J7" s="18">
        <f>SUM(G7+H7+I7)/3</f>
        <v>108</v>
      </c>
      <c r="K7" s="19">
        <f>STDEV(G7:J7)</f>
        <v>0</v>
      </c>
      <c r="L7" s="20">
        <f>K7/J7*100</f>
        <v>0</v>
      </c>
      <c r="M7" s="21">
        <f t="shared" ref="M7:M8" si="1">D7*J7</f>
        <v>453492</v>
      </c>
      <c r="N7" s="34">
        <f t="shared" ref="N7:N8" si="2">E7*J7</f>
        <v>453492</v>
      </c>
      <c r="O7" s="37">
        <f t="shared" ref="O7:O9" si="3">M7+N7</f>
        <v>906984</v>
      </c>
    </row>
    <row r="8" spans="1:15" ht="51.75" customHeight="1" x14ac:dyDescent="0.2">
      <c r="A8" s="14">
        <v>5</v>
      </c>
      <c r="B8" s="23" t="s">
        <v>11</v>
      </c>
      <c r="C8" s="12" t="s">
        <v>7</v>
      </c>
      <c r="D8" s="55">
        <v>3548</v>
      </c>
      <c r="E8" s="55">
        <v>3548</v>
      </c>
      <c r="F8" s="15">
        <f t="shared" si="0"/>
        <v>7096</v>
      </c>
      <c r="G8" s="45">
        <v>13.5</v>
      </c>
      <c r="H8" s="45">
        <v>13.5</v>
      </c>
      <c r="I8" s="22">
        <v>13.5</v>
      </c>
      <c r="J8" s="18">
        <f>SUM(G8+H8+I8)/3</f>
        <v>13.5</v>
      </c>
      <c r="K8" s="19">
        <f>STDEV(G8:J8)</f>
        <v>0</v>
      </c>
      <c r="L8" s="20">
        <f>K8/J8*100</f>
        <v>0</v>
      </c>
      <c r="M8" s="21">
        <f t="shared" si="1"/>
        <v>47898</v>
      </c>
      <c r="N8" s="34">
        <f t="shared" si="2"/>
        <v>47898</v>
      </c>
      <c r="O8" s="37">
        <f t="shared" si="3"/>
        <v>95796</v>
      </c>
    </row>
    <row r="9" spans="1:15" ht="15.75" x14ac:dyDescent="0.25">
      <c r="A9" s="24" t="s">
        <v>10</v>
      </c>
      <c r="B9" s="25"/>
      <c r="C9" s="26"/>
      <c r="D9" s="27">
        <f>SUM(D6:D8)</f>
        <v>11295</v>
      </c>
      <c r="E9" s="27">
        <f>SUM(E6:E8)</f>
        <v>11295</v>
      </c>
      <c r="F9" s="27">
        <f>SUM(F6:F8)</f>
        <v>22590</v>
      </c>
      <c r="G9" s="28"/>
      <c r="H9" s="28"/>
      <c r="I9" s="28"/>
      <c r="J9" s="21"/>
      <c r="K9" s="29"/>
      <c r="L9" s="29"/>
      <c r="M9" s="21">
        <f>SUM(M6:M8)</f>
        <v>884574</v>
      </c>
      <c r="N9" s="34">
        <f>SUM(N6:N8)</f>
        <v>884574</v>
      </c>
      <c r="O9" s="37">
        <f t="shared" si="3"/>
        <v>1769148</v>
      </c>
    </row>
    <row r="10" spans="1:15" ht="15.75" x14ac:dyDescent="0.25">
      <c r="A10" s="3"/>
      <c r="B10" s="4"/>
      <c r="C10" s="4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</row>
    <row r="11" spans="1:15" ht="15.75" x14ac:dyDescent="0.25">
      <c r="A11" s="3"/>
      <c r="B11" s="4"/>
      <c r="C11" s="4"/>
      <c r="D11" s="3"/>
      <c r="E11" s="3"/>
      <c r="F11" s="54"/>
      <c r="G11" s="54"/>
      <c r="H11" s="54"/>
      <c r="I11" s="3"/>
      <c r="J11" s="3"/>
      <c r="K11" s="3"/>
      <c r="L11" s="3"/>
      <c r="M11" s="3"/>
      <c r="N11" s="3"/>
    </row>
    <row r="12" spans="1:15" ht="15.75" x14ac:dyDescent="0.25">
      <c r="A12" s="3"/>
      <c r="B12" s="4"/>
      <c r="C12" s="57"/>
      <c r="D12" s="57"/>
      <c r="E12" s="50"/>
      <c r="F12" s="50"/>
      <c r="G12" s="3"/>
      <c r="H12" s="3"/>
      <c r="I12" s="3"/>
      <c r="J12" s="3"/>
      <c r="K12" s="3"/>
      <c r="L12" s="3"/>
      <c r="M12" s="3"/>
      <c r="N12" s="3"/>
    </row>
    <row r="15" spans="1:15" x14ac:dyDescent="0.2">
      <c r="B15" s="58"/>
      <c r="C15" s="58"/>
      <c r="D15" s="58"/>
      <c r="E15" s="58"/>
      <c r="F15" s="58"/>
      <c r="G15" s="58"/>
      <c r="H15" s="58"/>
      <c r="I15" s="58"/>
      <c r="J15" s="58"/>
      <c r="K15" s="58"/>
      <c r="L15" s="58"/>
      <c r="M15" s="58"/>
      <c r="N15" s="58"/>
    </row>
    <row r="17" spans="13:15" s="1" customFormat="1" x14ac:dyDescent="0.2">
      <c r="M17" s="49">
        <f>M9+'ССОШ 2'!M9+НСОШ1!M9+ВГГ!M9+ВСОШ8!M9+ВСОШ7!M9+ВСОШ6!M9+ВСОШ5!M9+ВСОШ1!M9+УСОШ!M9+ССОШ!M9+ПООШ!M9+ПСОШ!M9+КСОШ!M9+ИООШ!M9+ГООШ!M9+БООШ!M9+АСОШ!M9</f>
        <v>68650239.999150008</v>
      </c>
      <c r="N17" s="49">
        <f>N9+'ССОШ 2'!N9+НСОШ1!N9+ВГГ!N9+ВСОШ8!N9+ВСОШ7!N9+ВСОШ6!N9+ВСОШ5!N9+ВСОШ1!N9+УСОШ!N9+ССОШ!N9+ПООШ!N9+ПСОШ!N9+КСОШ!N9+ИООШ!N9+ГООШ!N9+БООШ!N9+АСОШ!N9</f>
        <v>68650239.999150008</v>
      </c>
      <c r="O17" s="49">
        <f>O9+'ССОШ 2'!O9+НСОШ1!O9+ВГГ!O9+ВСОШ8!O9+ВСОШ7!O9+ВСОШ6!O9+ВСОШ5!O9+ВСОШ1!O9+УСОШ!O9+ССОШ!O9+ПООШ!O9+ПСОШ!O9+КСОШ!O9+ИООШ!O9+ГООШ!O9+БООШ!O9+АСОШ!O9</f>
        <v>137300479.99830002</v>
      </c>
    </row>
  </sheetData>
  <mergeCells count="12">
    <mergeCell ref="C12:D12"/>
    <mergeCell ref="B15:N15"/>
    <mergeCell ref="B1:M1"/>
    <mergeCell ref="A2:N2"/>
    <mergeCell ref="A3:A4"/>
    <mergeCell ref="B3:B4"/>
    <mergeCell ref="C3:C4"/>
    <mergeCell ref="D3:D4"/>
    <mergeCell ref="E3:E4"/>
    <mergeCell ref="F3:F4"/>
    <mergeCell ref="G3:I3"/>
    <mergeCell ref="J3:L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20</vt:i4>
      </vt:variant>
      <vt:variant>
        <vt:lpstr>Именованные диапазоны</vt:lpstr>
      </vt:variant>
      <vt:variant>
        <vt:i4>18</vt:i4>
      </vt:variant>
    </vt:vector>
  </HeadingPairs>
  <TitlesOfParts>
    <vt:vector size="38" baseType="lpstr">
      <vt:lpstr>АСОШ</vt:lpstr>
      <vt:lpstr>БООШ</vt:lpstr>
      <vt:lpstr>ГООШ</vt:lpstr>
      <vt:lpstr>ИООШ</vt:lpstr>
      <vt:lpstr>КСОШ</vt:lpstr>
      <vt:lpstr>ПСОШ</vt:lpstr>
      <vt:lpstr>ПООШ</vt:lpstr>
      <vt:lpstr>ССОШ</vt:lpstr>
      <vt:lpstr>УСОШ</vt:lpstr>
      <vt:lpstr>ВСОШ1</vt:lpstr>
      <vt:lpstr>ВСОШ5</vt:lpstr>
      <vt:lpstr>ВСОШ6</vt:lpstr>
      <vt:lpstr>ВСОШ7</vt:lpstr>
      <vt:lpstr>ВСОШ8</vt:lpstr>
      <vt:lpstr>ВГГ</vt:lpstr>
      <vt:lpstr>НСОШ1</vt:lpstr>
      <vt:lpstr>ССОШ1</vt:lpstr>
      <vt:lpstr>Лист1</vt:lpstr>
      <vt:lpstr>ССОШ 2</vt:lpstr>
      <vt:lpstr>СООШ</vt:lpstr>
      <vt:lpstr>АСОШ!Область_печати</vt:lpstr>
      <vt:lpstr>БООШ!Область_печати</vt:lpstr>
      <vt:lpstr>ВГГ!Область_печати</vt:lpstr>
      <vt:lpstr>ВСОШ1!Область_печати</vt:lpstr>
      <vt:lpstr>ВСОШ5!Область_печати</vt:lpstr>
      <vt:lpstr>ВСОШ6!Область_печати</vt:lpstr>
      <vt:lpstr>ВСОШ7!Область_печати</vt:lpstr>
      <vt:lpstr>ВСОШ8!Область_печати</vt:lpstr>
      <vt:lpstr>ГООШ!Область_печати</vt:lpstr>
      <vt:lpstr>ИООШ!Область_печати</vt:lpstr>
      <vt:lpstr>КСОШ!Область_печати</vt:lpstr>
      <vt:lpstr>НСОШ1!Область_печати</vt:lpstr>
      <vt:lpstr>ПООШ!Область_печати</vt:lpstr>
      <vt:lpstr>ПСОШ!Область_печати</vt:lpstr>
      <vt:lpstr>ССОШ!Область_печати</vt:lpstr>
      <vt:lpstr>'ССОШ 2'!Область_печати</vt:lpstr>
      <vt:lpstr>ССОШ1!Область_печати</vt:lpstr>
      <vt:lpstr>УСОШ!Область_печати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wuser</dc:creator>
  <cp:lastModifiedBy>Uset</cp:lastModifiedBy>
  <cp:revision/>
  <cp:lastPrinted>2026-09-14T11:14:03Z</cp:lastPrinted>
  <dcterms:created xsi:type="dcterms:W3CDTF">2014-01-30T07:43:17Z</dcterms:created>
  <dcterms:modified xsi:type="dcterms:W3CDTF">2026-09-14T11:14:59Z</dcterms:modified>
</cp:coreProperties>
</file>