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\ТОРГИ\2026 ГОД\ЕДИНСТВЕННЫЙ ПОСТАВЩИК\Электронный магазин\в работе тех.надзор наруж.освещение КГП 3 объекта\"/>
    </mc:Choice>
  </mc:AlternateContent>
  <bookViews>
    <workbookView xWindow="0" yWindow="0" windowWidth="7470" windowHeight="2100"/>
  </bookViews>
  <sheets>
    <sheet name="Расчет цены" sheetId="2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J6" i="2" s="1"/>
  <c r="K6" i="2"/>
  <c r="L6" i="2" s="1"/>
  <c r="M6" i="2"/>
  <c r="N6" i="2" s="1"/>
  <c r="H7" i="2" s="1"/>
</calcChain>
</file>

<file path=xl/sharedStrings.xml><?xml version="1.0" encoding="utf-8"?>
<sst xmlns="http://schemas.openxmlformats.org/spreadsheetml/2006/main" count="26" uniqueCount="26">
  <si>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</si>
  <si>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</si>
  <si>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</si>
  <si>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</si>
  <si>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</si>
  <si>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</si>
  <si>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</si>
  <si>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</si>
  <si>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</si>
  <si>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</si>
  <si>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</si>
  <si>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</si>
  <si>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</si>
  <si>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Н(М)ЦК, ЦКЕП контракта с учетом округления цены за единицу (руб.)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</si>
  <si>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</si>
  <si>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min Цена за единицу изм. с округлением (вниз) до сотых долей после запятой (руб.)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</si>
  <si>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</si>
  <si>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За НМЦК принято минимальное значение в сумме:</t>
  </si>
  <si>
    <t>ус-ед</t>
  </si>
  <si>
    <t xml:space="preserve">Наименование работ,услуг
</t>
  </si>
  <si>
    <t xml:space="preserve">1 КП ВХ-5501/2026 от 15.09.2026  </t>
  </si>
  <si>
    <t xml:space="preserve">2 КП ВХ -5509/2026 от 15.09.2026               </t>
  </si>
  <si>
    <t>3 КП ВХ-5584/2026 от 17.09.2026</t>
  </si>
  <si>
    <t>( Сто пятьдесят одна тысяча четыреста рублей) 00 копеек</t>
  </si>
  <si>
    <t>Оказание услуг по осуществлению строительного контроля при выполнении работ по организации наружного (уличного) освещения от д. Манушкино к д. Ексолово, в д. Красная Горка, ул. Озерная,  в д. Мяглово ул. Кузнечная от 2Б к ул. Полевая, ул. Мягловская от д.39 к д. Новая Пустошь</t>
  </si>
  <si>
    <t xml:space="preserve">Обоснование начальной (максимальной) цены контракта  по оказанию услуг по осуществлению строительного контроля при выполнении работ по организации наружного (уличного) освещения от д. Манушкино к д. Ексолово, в д. Красная Горка, ул. Озерная,  в д. Мяглово ул. Кузнечная от 2Б к ул. Полевая, ул. Мягловская от д.39 к д. Новая Пустошь
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</si>
</sst>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00"/>
  </numFmts>
  <fonts count="13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color theme="1" tint="4.9989318521683403E-2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sz val="10"/>
      <color theme="1" tint="4.9989318521683403E-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0" borderId="5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43" fontId="2" fillId="2" borderId="2" xfId="1" applyFont="1" applyFill="1" applyBorder="1" applyAlignment="1">
      <alignment vertical="center"/>
    </xf>
    <xf numFmtId="0" fontId="10" fillId="2" borderId="1" xfId="0" applyFont="1" applyFill="1" applyBorder="1" applyAlignment="1">
      <alignment wrapText="1"/>
    </xf>
    <xf numFmtId="43" fontId="12" fillId="0" borderId="1" xfId="1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43" fontId="12" fillId="0" borderId="1" xfId="1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923040</xdr:rowOff>
    </xdr:from>
    <xdr:to>
      <xdr:col>8</xdr:col>
      <xdr:colOff>1024650</xdr:colOff>
      <xdr:row>4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149677</xdr:colOff>
      <xdr:row>4</xdr:row>
      <xdr:rowOff>1995888</xdr:rowOff>
    </xdr:from>
    <xdr:to>
      <xdr:col>10</xdr:col>
      <xdr:colOff>1115784</xdr:colOff>
      <xdr:row>4</xdr:row>
      <xdr:rowOff>2340430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10572748" y="5819495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Y9"/>
  <sheetViews>
    <sheetView tabSelected="1" zoomScale="70" zoomScaleNormal="70" zoomScaleSheetLayoutView="100" workbookViewId="0">
      <selection activeCell="B6" sqref="B6"/>
    </sheetView>
  </sheetViews>
  <sheetFormatPr defaultRowHeight="15" x14ac:dyDescent="0.25"/>
  <cols>
    <col min="1" max="1" width="4.85546875" style="1" customWidth="1"/>
    <col min="2" max="2" width="38.42578125" style="1" customWidth="1"/>
    <col min="3" max="3" width="6.85546875" style="1" customWidth="1"/>
    <col min="4" max="4" width="11.140625" style="1" customWidth="1"/>
    <col min="5" max="6" width="15" style="1" customWidth="1"/>
    <col min="7" max="7" width="15.85546875" style="1" customWidth="1"/>
    <col min="8" max="8" width="19.7109375" style="1" customWidth="1"/>
    <col min="9" max="9" width="15.42578125" style="1" customWidth="1"/>
    <col min="10" max="10" width="14.28515625" style="1" customWidth="1"/>
    <col min="11" max="11" width="20" style="1" customWidth="1"/>
    <col min="12" max="12" width="12.5703125" style="1" customWidth="1"/>
    <col min="13" max="13" width="14.28515625" style="1" customWidth="1"/>
    <col min="14" max="14" width="15.5703125" style="1" customWidth="1"/>
    <col min="15" max="129" width="9.28515625" style="1" customWidth="1"/>
    <col min="130" max="897" width="9.28515625" customWidth="1"/>
  </cols>
  <sheetData>
    <row r="1" spans="1:14" ht="27" customHeight="1" x14ac:dyDescent="0.25">
      <c r="J1" s="26"/>
      <c r="K1" s="27"/>
      <c r="L1" s="27"/>
      <c r="M1" s="27"/>
      <c r="N1" s="27"/>
    </row>
    <row r="2" spans="1:14" s="3" customFormat="1" ht="93.75" customHeight="1" x14ac:dyDescent="0.3">
      <c r="A2" s="28" t="s">
        <v>25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s="3" customFormat="1" ht="48.75" customHeight="1" x14ac:dyDescent="0.3">
      <c r="A3" s="2"/>
      <c r="B3" s="2" t="s">
        <v>0</v>
      </c>
      <c r="C3" s="33" t="s">
        <v>1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39" customHeight="1" x14ac:dyDescent="0.25">
      <c r="A4" s="29" t="s">
        <v>2</v>
      </c>
      <c r="B4" s="30" t="s">
        <v>19</v>
      </c>
      <c r="C4" s="29" t="s">
        <v>3</v>
      </c>
      <c r="D4" s="29" t="s">
        <v>4</v>
      </c>
      <c r="E4" s="29" t="s">
        <v>5</v>
      </c>
      <c r="F4" s="29"/>
      <c r="G4" s="29"/>
      <c r="H4" s="31" t="s">
        <v>6</v>
      </c>
      <c r="I4" s="31"/>
      <c r="J4" s="31"/>
      <c r="K4" s="32" t="s">
        <v>7</v>
      </c>
      <c r="L4" s="32"/>
      <c r="M4" s="32"/>
      <c r="N4" s="32"/>
    </row>
    <row r="5" spans="1:14" ht="198.75" customHeight="1" x14ac:dyDescent="0.25">
      <c r="A5" s="29"/>
      <c r="B5" s="30"/>
      <c r="C5" s="29"/>
      <c r="D5" s="29"/>
      <c r="E5" s="13" t="s">
        <v>20</v>
      </c>
      <c r="F5" s="13" t="s">
        <v>21</v>
      </c>
      <c r="G5" s="4" t="s">
        <v>22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15</v>
      </c>
      <c r="N5" s="4" t="s">
        <v>13</v>
      </c>
    </row>
    <row r="6" spans="1:14" ht="137.25" customHeight="1" x14ac:dyDescent="0.25">
      <c r="A6" s="12">
        <v>1</v>
      </c>
      <c r="B6" s="15" t="s">
        <v>24</v>
      </c>
      <c r="C6" s="20" t="s">
        <v>18</v>
      </c>
      <c r="D6" s="17">
        <v>1</v>
      </c>
      <c r="E6" s="16">
        <v>151400</v>
      </c>
      <c r="F6" s="18">
        <v>182000</v>
      </c>
      <c r="G6" s="21">
        <v>168700</v>
      </c>
      <c r="H6" s="19">
        <f t="shared" ref="H6" si="0">AVERAGE(E6:G6)</f>
        <v>167366.66666666666</v>
      </c>
      <c r="I6" s="8">
        <f t="shared" ref="I6" si="1">SQRT(((SUM((POWER(G6-H6,2)),(POWER(F6-H6,2)),(POWER(E6-H6,2)))/(COLUMNS(E6:G6)-1))))</f>
        <v>15343.511114908912</v>
      </c>
      <c r="J6" s="8">
        <f t="shared" ref="J6" si="2">I6/H6*100</f>
        <v>9.1676027374480658</v>
      </c>
      <c r="K6" s="7">
        <f t="shared" ref="K6" si="3">((D6/3)*(SUM(E6:G6)))</f>
        <v>167366.66666666666</v>
      </c>
      <c r="L6" s="9">
        <f t="shared" ref="L6" si="4">K6/D6</f>
        <v>167366.66666666666</v>
      </c>
      <c r="M6" s="10">
        <f t="shared" ref="M6" si="5">MIN(E6:G6)</f>
        <v>151400</v>
      </c>
      <c r="N6" s="10">
        <f t="shared" ref="N6" si="6">M6*D6</f>
        <v>151400</v>
      </c>
    </row>
    <row r="7" spans="1:14" s="6" customFormat="1" ht="30" customHeight="1" x14ac:dyDescent="0.25">
      <c r="A7" s="22" t="s">
        <v>17</v>
      </c>
      <c r="B7" s="23"/>
      <c r="C7" s="23"/>
      <c r="D7" s="23"/>
      <c r="E7" s="23"/>
      <c r="F7" s="23"/>
      <c r="G7" s="23"/>
      <c r="H7" s="14">
        <f>N6</f>
        <v>151400</v>
      </c>
      <c r="I7" s="11" t="s">
        <v>23</v>
      </c>
      <c r="J7" s="11"/>
      <c r="K7" s="11"/>
      <c r="L7" s="11"/>
      <c r="M7" s="11"/>
      <c r="N7" s="5"/>
    </row>
    <row r="8" spans="1:14" ht="31.5" customHeight="1" x14ac:dyDescent="0.25">
      <c r="A8" s="24" t="s">
        <v>16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 ht="52.5" customHeight="1" x14ac:dyDescent="0.25">
      <c r="A9" s="25" t="s">
        <v>14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</row>
  </sheetData>
  <mergeCells count="13">
    <mergeCell ref="A7:G7"/>
    <mergeCell ref="A8:N8"/>
    <mergeCell ref="A9:N9"/>
    <mergeCell ref="J1:N1"/>
    <mergeCell ref="A2:N2"/>
    <mergeCell ref="A4:A5"/>
    <mergeCell ref="B4:B5"/>
    <mergeCell ref="C4:C5"/>
    <mergeCell ref="D4:D5"/>
    <mergeCell ref="E4:G4"/>
    <mergeCell ref="H4:J4"/>
    <mergeCell ref="K4:N4"/>
    <mergeCell ref="C3:N3"/>
  </mergeCells>
  <printOptions gridLines="1"/>
  <pageMargins left="0.31496062992125984" right="0.31496062992125984" top="0.35433070866141736" bottom="0.35433070866141736" header="0.31496062992125984" footer="0.31496062992125984"/>
  <pageSetup paperSize="9" scale="64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usr212</cp:lastModifiedBy>
  <cp:revision>1</cp:revision>
  <cp:lastPrinted>2026-02-04T12:33:05Z</cp:lastPrinted>
  <dcterms:created xsi:type="dcterms:W3CDTF">2014-01-15T21:15:09Z</dcterms:created>
  <dcterms:modified xsi:type="dcterms:W3CDTF">2026-09-24T07:40:49Z</dcterms:modified>
  <cp:category/>
  <cp:contentStatus/>
</cp:coreProperties>
</file>