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63 Поставка оборудования\Для размещения\"/>
    </mc:Choice>
  </mc:AlternateContent>
  <xr:revisionPtr revIDLastSave="0" documentId="13_ncr:1_{C31C9B2F-2AAB-4717-AE25-C5F87543A629}" xr6:coauthVersionLast="45" xr6:coauthVersionMax="45" xr10:uidLastSave="{00000000-0000-0000-0000-000000000000}"/>
  <bookViews>
    <workbookView xWindow="26544" yWindow="1332" windowWidth="17280" windowHeight="8964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  <c r="G8" i="1"/>
  <c r="G9" i="1"/>
  <c r="G10" i="1"/>
  <c r="J8" i="1"/>
  <c r="K8" i="1"/>
  <c r="J9" i="1"/>
  <c r="M9" i="1" s="1"/>
  <c r="K9" i="1"/>
  <c r="J10" i="1"/>
  <c r="M10" i="1" s="1"/>
  <c r="K10" i="1"/>
  <c r="L10" i="1" s="1"/>
  <c r="L9" i="1" l="1"/>
  <c r="L8" i="1"/>
  <c r="M8" i="1"/>
  <c r="J6" i="1"/>
  <c r="M6" i="1" s="1"/>
  <c r="K6" i="1"/>
  <c r="L6" i="1" s="1"/>
  <c r="G6" i="1"/>
  <c r="K7" i="1" l="1"/>
  <c r="J7" i="1"/>
  <c r="M7" i="1" s="1"/>
  <c r="M11" i="1" s="1"/>
  <c r="G7" i="1"/>
  <c r="L7" i="1" l="1"/>
</calcChain>
</file>

<file path=xl/sharedStrings.xml><?xml version="1.0" encoding="utf-8"?>
<sst xmlns="http://schemas.openxmlformats.org/spreadsheetml/2006/main" count="32" uniqueCount="28">
  <si>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</si>
  <si>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</si>
  <si>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</si>
  <si>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</si>
  <si>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</si>
  <si>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</si>
  <si>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</si>
  <si>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</si>
  <si>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</si>
  <si>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</si>
  <si>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</si>
  <si>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</si>
  <si>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</si>
  <si>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</si>
  <si>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</si>
  <si>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</si>
  <si>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</si>
  <si>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шт.</t>
  </si>
  <si>
    <t xml:space="preserve">                 , руб. </t>
  </si>
  <si>
    <t>Расчет цены контракта с единственным поставщиком (подрядчиком, исполнителем)</t>
  </si>
  <si>
    <t>Удлинитель сетевой, 3 розетки c заземлением</t>
  </si>
  <si>
    <t>Лампа светодиодная, 12 (90) Вт, цоколь Е27</t>
  </si>
  <si>
    <t>Настольная лампа на прищепке, цоколь Е27, белый</t>
  </si>
  <si>
    <t>Шкаф металлический офисный 1830х915х370 мм, 45 кг, 4 полки, разборный</t>
  </si>
  <si>
    <t>Итого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</si>
  <si>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5761-02-03 от 20.08.2026;
ИЦИ №2: письмо № 5763-02-03 от 20.08.2026;
ИЦИ №3: письмо № 5765-02-03 от 20.08.2026.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</si>
  <si>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>Стол складной, нагрузка до 150 кг, пластик белый</t>
  </si>
  <si>
    <t xml:space="preserve">По результатам анализа рынка среднерыночная стоимость товаров составляет 594 253,08 руб. Цена контракта, предлагаемая к заключению, составляет 581 825,66 руб., 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</si>
</sst>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left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0" fillId="0" borderId="0" xfId="0" applyFont="1" applyBorder="1" applyAlignment="1">
      <alignment horizontal="center" vertical="center" wrapText="1"/>
    </xf>
    <xf numFmtId="4" fontId="19" fillId="0" borderId="1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2</xdr:row>
      <xdr:rowOff>246380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9"/>
  <sheetViews>
    <sheetView tabSelected="1" zoomScale="70" zoomScaleNormal="70" workbookViewId="0">
      <selection activeCell="D17" sqref="D17:D21"/>
    </sheetView>
  </sheetViews>
  <sheetFormatPr defaultRowHeight="14.4" x14ac:dyDescent="0.3"/>
  <cols>
    <col min="1" max="1" width="3.5546875" style="21" customWidth="1"/>
    <col min="2" max="2" width="52.109375" style="24" customWidth="1"/>
    <col min="3" max="3" width="9.44140625" style="24" customWidth="1"/>
    <col min="4" max="4" width="12.44140625" bestFit="1" customWidth="1"/>
    <col min="5" max="6" width="12.109375" customWidth="1"/>
    <col min="7" max="7" width="11.5546875" bestFit="1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25.109375" style="23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6" t="s">
        <v>19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2" ht="117.75" customHeight="1" x14ac:dyDescent="0.3">
      <c r="A2" s="47" t="s">
        <v>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O2" s="48"/>
      <c r="P2" s="48"/>
    </row>
    <row r="3" spans="1:22" ht="46.8" customHeight="1" x14ac:dyDescent="0.3">
      <c r="A3" s="49" t="s">
        <v>0</v>
      </c>
      <c r="B3" s="51" t="s">
        <v>1</v>
      </c>
      <c r="C3" s="51" t="s">
        <v>2</v>
      </c>
      <c r="D3" s="53" t="s">
        <v>3</v>
      </c>
      <c r="E3" s="54"/>
      <c r="F3" s="54"/>
      <c r="G3" s="55"/>
      <c r="H3" s="51" t="s">
        <v>4</v>
      </c>
      <c r="I3" s="51" t="s">
        <v>5</v>
      </c>
      <c r="J3" s="56" t="s">
        <v>6</v>
      </c>
      <c r="K3" s="56"/>
      <c r="L3" s="56"/>
      <c r="M3" s="37" t="s">
        <v>18</v>
      </c>
      <c r="P3" s="1"/>
    </row>
    <row r="4" spans="1:22" ht="105.6" x14ac:dyDescent="0.3">
      <c r="A4" s="50"/>
      <c r="B4" s="52"/>
      <c r="C4" s="52"/>
      <c r="D4" s="2" t="s">
        <v>7</v>
      </c>
      <c r="E4" s="2" t="s">
        <v>8</v>
      </c>
      <c r="F4" s="2" t="s">
        <v>9</v>
      </c>
      <c r="G4" s="3"/>
      <c r="H4" s="52"/>
      <c r="I4" s="52"/>
      <c r="J4" s="4" t="s">
        <v>10</v>
      </c>
      <c r="K4" s="5" t="s">
        <v>11</v>
      </c>
      <c r="L4" s="6" t="s">
        <v>12</v>
      </c>
      <c r="M4" s="7"/>
    </row>
    <row r="5" spans="1:22" ht="41.4" x14ac:dyDescent="0.3">
      <c r="A5" s="8">
        <v>1</v>
      </c>
      <c r="B5" s="9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13</v>
      </c>
      <c r="H5" s="10">
        <v>8</v>
      </c>
      <c r="I5" s="11" t="s">
        <v>14</v>
      </c>
      <c r="J5" s="11" t="s">
        <v>15</v>
      </c>
      <c r="K5" s="11">
        <v>11</v>
      </c>
      <c r="L5" s="11">
        <v>12</v>
      </c>
      <c r="M5" s="11" t="s">
        <v>16</v>
      </c>
    </row>
    <row r="6" spans="1:22" x14ac:dyDescent="0.3">
      <c r="A6" s="32">
        <v>1</v>
      </c>
      <c r="B6" s="33" t="s">
        <v>26</v>
      </c>
      <c r="C6" s="38" t="s">
        <v>17</v>
      </c>
      <c r="D6" s="26">
        <v>4328.67</v>
      </c>
      <c r="E6" s="26">
        <v>4415.24</v>
      </c>
      <c r="F6" s="26">
        <v>4458.53</v>
      </c>
      <c r="G6" s="28">
        <f t="shared" ref="G6" si="0">D6+E6+F6</f>
        <v>13202.439999999999</v>
      </c>
      <c r="H6" s="26">
        <v>23</v>
      </c>
      <c r="I6" s="12">
        <v>3</v>
      </c>
      <c r="J6" s="39">
        <f t="shared" ref="J6" si="1">ROUND(AVERAGE(D6:F6),2)</f>
        <v>4400.8100000000004</v>
      </c>
      <c r="K6" s="39">
        <f t="shared" ref="K6" si="2">STDEV(D6:F6)</f>
        <v>66.121111857963413</v>
      </c>
      <c r="L6" s="13">
        <f t="shared" ref="L6" si="3">K6/J6</f>
        <v>1.5024759500629068E-2</v>
      </c>
      <c r="M6" s="14">
        <f t="shared" ref="M6" si="4">J6*H6</f>
        <v>101218.63</v>
      </c>
    </row>
    <row r="7" spans="1:22" ht="27.6" x14ac:dyDescent="0.3">
      <c r="A7" s="32">
        <v>2</v>
      </c>
      <c r="B7" s="33" t="s">
        <v>23</v>
      </c>
      <c r="C7" s="30" t="s">
        <v>17</v>
      </c>
      <c r="D7" s="26">
        <v>14550.85</v>
      </c>
      <c r="E7" s="26">
        <v>14810.8</v>
      </c>
      <c r="F7" s="26">
        <v>15000.68</v>
      </c>
      <c r="G7" s="28">
        <f t="shared" ref="G7:G10" si="5">D7+E7+F7</f>
        <v>44362.33</v>
      </c>
      <c r="H7" s="26">
        <v>30</v>
      </c>
      <c r="I7" s="12">
        <v>3</v>
      </c>
      <c r="J7" s="31">
        <f>ROUND(AVERAGE(D7:F7),2)</f>
        <v>14787.44</v>
      </c>
      <c r="K7" s="31">
        <f>STDEV(D7:F7)</f>
        <v>225.82273497886189</v>
      </c>
      <c r="L7" s="13">
        <f>K7/J7</f>
        <v>1.5271252832056251E-2</v>
      </c>
      <c r="M7" s="14">
        <f>J7*H7</f>
        <v>443623.2</v>
      </c>
    </row>
    <row r="8" spans="1:22" ht="16.8" customHeight="1" x14ac:dyDescent="0.3">
      <c r="A8" s="32">
        <v>3</v>
      </c>
      <c r="B8" s="33" t="s">
        <v>20</v>
      </c>
      <c r="C8" s="41" t="s">
        <v>17</v>
      </c>
      <c r="D8" s="26">
        <v>469.67</v>
      </c>
      <c r="E8" s="26">
        <v>479.77</v>
      </c>
      <c r="F8" s="26">
        <v>489.87</v>
      </c>
      <c r="G8" s="28">
        <f t="shared" si="5"/>
        <v>1439.31</v>
      </c>
      <c r="H8" s="26">
        <v>25</v>
      </c>
      <c r="I8" s="12">
        <v>3</v>
      </c>
      <c r="J8" s="42">
        <f t="shared" ref="J8:J10" si="6">ROUND(AVERAGE(D8:F8),2)</f>
        <v>479.77</v>
      </c>
      <c r="K8" s="42">
        <f t="shared" ref="K8:K10" si="7">STDEV(D8:F8)</f>
        <v>10.099999999999994</v>
      </c>
      <c r="L8" s="13">
        <f t="shared" ref="L8:L10" si="8">K8/J8</f>
        <v>2.1051753965441764E-2</v>
      </c>
      <c r="M8" s="14">
        <f t="shared" ref="M8:M10" si="9">J8*H8</f>
        <v>11994.25</v>
      </c>
    </row>
    <row r="9" spans="1:22" ht="18.600000000000001" customHeight="1" x14ac:dyDescent="0.3">
      <c r="A9" s="32">
        <v>4</v>
      </c>
      <c r="B9" s="33" t="s">
        <v>21</v>
      </c>
      <c r="C9" s="41" t="s">
        <v>17</v>
      </c>
      <c r="D9" s="26">
        <v>60.7</v>
      </c>
      <c r="E9" s="26">
        <v>65.02</v>
      </c>
      <c r="F9" s="26">
        <v>68.63</v>
      </c>
      <c r="G9" s="28">
        <f t="shared" si="5"/>
        <v>194.35</v>
      </c>
      <c r="H9" s="26">
        <v>50</v>
      </c>
      <c r="I9" s="12">
        <v>3</v>
      </c>
      <c r="J9" s="42">
        <f t="shared" si="6"/>
        <v>64.78</v>
      </c>
      <c r="K9" s="42">
        <f t="shared" si="7"/>
        <v>3.9702938598211222</v>
      </c>
      <c r="L9" s="13">
        <f t="shared" si="8"/>
        <v>6.1288883294552669E-2</v>
      </c>
      <c r="M9" s="14">
        <f t="shared" si="9"/>
        <v>3239</v>
      </c>
    </row>
    <row r="10" spans="1:22" ht="18" customHeight="1" x14ac:dyDescent="0.3">
      <c r="A10" s="32">
        <v>5</v>
      </c>
      <c r="B10" s="33" t="s">
        <v>22</v>
      </c>
      <c r="C10" s="41" t="s">
        <v>17</v>
      </c>
      <c r="D10" s="26">
        <v>619.28</v>
      </c>
      <c r="E10" s="26">
        <v>711.99</v>
      </c>
      <c r="F10" s="26">
        <v>719.41</v>
      </c>
      <c r="G10" s="28">
        <f t="shared" si="5"/>
        <v>2050.6799999999998</v>
      </c>
      <c r="H10" s="26">
        <v>50</v>
      </c>
      <c r="I10" s="12">
        <v>3</v>
      </c>
      <c r="J10" s="42">
        <f t="shared" si="6"/>
        <v>683.56</v>
      </c>
      <c r="K10" s="42">
        <f t="shared" si="7"/>
        <v>55.791602414700378</v>
      </c>
      <c r="L10" s="13">
        <f t="shared" si="8"/>
        <v>8.1619173758997576E-2</v>
      </c>
      <c r="M10" s="14">
        <f t="shared" si="9"/>
        <v>34178</v>
      </c>
    </row>
    <row r="11" spans="1:22" ht="18" customHeight="1" x14ac:dyDescent="0.3">
      <c r="A11" s="57" t="s">
        <v>24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40">
        <f>SUM(M6:M10)</f>
        <v>594253.08000000007</v>
      </c>
    </row>
    <row r="12" spans="1:22" ht="24" customHeight="1" x14ac:dyDescent="0.3">
      <c r="A12" s="15"/>
      <c r="B12" s="29"/>
      <c r="C12" s="29"/>
      <c r="D12" s="16"/>
      <c r="E12" s="16"/>
      <c r="F12" s="16"/>
      <c r="G12" s="17"/>
      <c r="H12" s="16"/>
      <c r="I12" s="16"/>
      <c r="J12" s="16"/>
      <c r="K12" s="34"/>
      <c r="L12" s="35"/>
      <c r="M12" s="18"/>
      <c r="R12" s="27"/>
      <c r="T12" s="19"/>
    </row>
    <row r="13" spans="1:22" ht="33" customHeight="1" x14ac:dyDescent="0.3">
      <c r="A13" s="45" t="s">
        <v>27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R13" s="20"/>
      <c r="S13" s="20"/>
      <c r="V13" s="19"/>
    </row>
    <row r="14" spans="1:22" ht="33" customHeight="1" x14ac:dyDescent="0.3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R14" s="20"/>
      <c r="S14" s="20"/>
      <c r="V14" s="19"/>
    </row>
    <row r="15" spans="1:22" ht="33" customHeight="1" x14ac:dyDescent="0.3">
      <c r="A15" s="36"/>
      <c r="B15" s="36"/>
      <c r="C15" s="36"/>
      <c r="D15" s="36"/>
      <c r="E15" s="36"/>
      <c r="F15" s="36"/>
      <c r="G15" s="36"/>
      <c r="H15" s="22">
        <f>SUM(H6:H10)</f>
        <v>178</v>
      </c>
      <c r="I15" s="36"/>
      <c r="J15" s="36"/>
      <c r="K15" s="36"/>
      <c r="L15" s="36"/>
      <c r="M15" s="36"/>
      <c r="R15" s="20"/>
      <c r="S15" s="20"/>
      <c r="V15" s="19"/>
    </row>
    <row r="16" spans="1:22" ht="47.25" customHeight="1" x14ac:dyDescent="0.3">
      <c r="D16" s="43"/>
      <c r="E16" s="43"/>
      <c r="F16" s="43"/>
      <c r="G16" s="43"/>
      <c r="H16" s="43"/>
      <c r="I16" s="43"/>
      <c r="V16" s="19"/>
    </row>
    <row r="17" spans="2:22" ht="47.25" customHeight="1" x14ac:dyDescent="0.3">
      <c r="D17" s="43"/>
      <c r="E17" s="43"/>
      <c r="F17" s="43"/>
      <c r="G17" s="43"/>
      <c r="H17" s="43"/>
      <c r="I17" s="43"/>
      <c r="V17" s="19"/>
    </row>
    <row r="18" spans="2:22" ht="47.25" customHeight="1" x14ac:dyDescent="0.3">
      <c r="D18" s="43"/>
      <c r="E18" s="43"/>
      <c r="F18" s="43"/>
      <c r="G18" s="43"/>
      <c r="H18" s="43"/>
      <c r="I18" s="43"/>
      <c r="V18" s="19"/>
    </row>
    <row r="19" spans="2:22" ht="47.25" customHeight="1" x14ac:dyDescent="0.3">
      <c r="D19" s="43"/>
      <c r="E19" s="43"/>
      <c r="F19" s="43"/>
      <c r="G19" s="43"/>
      <c r="H19" s="43"/>
      <c r="I19" s="43"/>
      <c r="V19" s="19"/>
    </row>
    <row r="20" spans="2:22" ht="47.25" customHeight="1" x14ac:dyDescent="0.3">
      <c r="D20" s="43"/>
      <c r="E20" s="43"/>
      <c r="F20" s="43"/>
      <c r="G20" s="43"/>
      <c r="H20" s="43"/>
      <c r="I20" s="43"/>
      <c r="V20" s="19"/>
    </row>
    <row r="21" spans="2:22" ht="47.25" customHeight="1" x14ac:dyDescent="0.3">
      <c r="D21" s="43"/>
      <c r="E21" s="43"/>
      <c r="F21" s="44"/>
      <c r="G21" s="44"/>
      <c r="H21" s="43"/>
      <c r="I21" s="43"/>
      <c r="V21" s="19"/>
    </row>
    <row r="22" spans="2:22" ht="47.25" customHeight="1" x14ac:dyDescent="0.3">
      <c r="D22" s="43"/>
      <c r="E22" s="43"/>
      <c r="F22" s="43"/>
      <c r="G22" s="43"/>
      <c r="H22" s="43"/>
      <c r="I22" s="43"/>
      <c r="V22" s="19"/>
    </row>
    <row r="23" spans="2:22" ht="47.25" customHeight="1" x14ac:dyDescent="0.3">
      <c r="B23" s="23"/>
      <c r="D23" s="43"/>
      <c r="E23" s="43"/>
      <c r="F23" s="43"/>
      <c r="G23" s="43"/>
      <c r="H23" s="43"/>
      <c r="I23" s="43"/>
      <c r="V23" s="19"/>
    </row>
    <row r="24" spans="2:22" ht="47.25" customHeight="1" x14ac:dyDescent="0.3">
      <c r="B24" s="23"/>
      <c r="V24" s="19"/>
    </row>
    <row r="25" spans="2:22" ht="48" customHeight="1" x14ac:dyDescent="0.3">
      <c r="V25" s="19"/>
    </row>
    <row r="26" spans="2:22" ht="35.25" customHeight="1" x14ac:dyDescent="0.3">
      <c r="V26" s="19"/>
    </row>
    <row r="27" spans="2:22" ht="47.25" customHeight="1" x14ac:dyDescent="0.3">
      <c r="V27" s="19"/>
    </row>
    <row r="28" spans="2:22" ht="46.5" customHeight="1" x14ac:dyDescent="0.3">
      <c r="V28" s="19"/>
    </row>
    <row r="29" spans="2:22" ht="45" customHeight="1" x14ac:dyDescent="0.3">
      <c r="V29" s="19"/>
    </row>
    <row r="30" spans="2:22" ht="50.25" customHeight="1" x14ac:dyDescent="0.3">
      <c r="V30" s="19"/>
    </row>
    <row r="31" spans="2:22" ht="48.75" customHeight="1" x14ac:dyDescent="0.3">
      <c r="V31" s="19"/>
    </row>
    <row r="32" spans="2:22" ht="49.5" customHeight="1" x14ac:dyDescent="0.3">
      <c r="V32" s="19"/>
    </row>
    <row r="33" spans="22:22" ht="36" customHeight="1" x14ac:dyDescent="0.3">
      <c r="V33" s="19"/>
    </row>
    <row r="34" spans="22:22" ht="36" customHeight="1" x14ac:dyDescent="0.3">
      <c r="V34" s="19"/>
    </row>
    <row r="35" spans="22:22" ht="36" customHeight="1" x14ac:dyDescent="0.3">
      <c r="V35" s="19"/>
    </row>
    <row r="36" spans="22:22" ht="36" customHeight="1" x14ac:dyDescent="0.3">
      <c r="V36" s="19"/>
    </row>
    <row r="37" spans="22:22" ht="36" customHeight="1" x14ac:dyDescent="0.3">
      <c r="V37" s="19"/>
    </row>
    <row r="38" spans="22:22" ht="36" customHeight="1" x14ac:dyDescent="0.3">
      <c r="V38" s="19"/>
    </row>
    <row r="39" spans="22:22" ht="36" customHeight="1" x14ac:dyDescent="0.3">
      <c r="V39" s="19"/>
    </row>
    <row r="40" spans="22:22" ht="36" customHeight="1" x14ac:dyDescent="0.3">
      <c r="V40" s="19"/>
    </row>
    <row r="41" spans="22:22" ht="36" customHeight="1" x14ac:dyDescent="0.3">
      <c r="V41" s="19"/>
    </row>
    <row r="42" spans="22:22" ht="36" customHeight="1" x14ac:dyDescent="0.3">
      <c r="V42" s="19"/>
    </row>
    <row r="43" spans="22:22" ht="36" customHeight="1" x14ac:dyDescent="0.3">
      <c r="V43" s="19"/>
    </row>
    <row r="44" spans="22:22" ht="36" customHeight="1" x14ac:dyDescent="0.3">
      <c r="V44" s="19"/>
    </row>
    <row r="45" spans="22:22" ht="36" customHeight="1" x14ac:dyDescent="0.3">
      <c r="V45" s="19"/>
    </row>
    <row r="46" spans="22:22" ht="36" customHeight="1" x14ac:dyDescent="0.3">
      <c r="V46" s="19"/>
    </row>
    <row r="47" spans="22:22" ht="36" customHeight="1" x14ac:dyDescent="0.3">
      <c r="V47" s="19"/>
    </row>
    <row r="48" spans="22:22" x14ac:dyDescent="0.3">
      <c r="V48" s="25"/>
    </row>
    <row r="49" ht="32.25" customHeight="1" x14ac:dyDescent="0.3"/>
  </sheetData>
  <mergeCells count="12">
    <mergeCell ref="A13:M13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11:L11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2026-08-28T11:41:40Z</cp:lastPrinted>
  <dcterms:created xsi:type="dcterms:W3CDTF">2026-01-26T06:45:56Z</dcterms:created>
  <dcterms:modified xsi:type="dcterms:W3CDTF">2026-08-31T11:42:28Z</dcterms:modified>
</cp:coreProperties>
</file>