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JoB\Школа ООШ\Закупки\Уборка 2026\"/>
    </mc:Choice>
  </mc:AlternateContent>
  <xr:revisionPtr revIDLastSave="0" documentId="13_ncr:1_{F9387C3C-B3EB-497A-9685-67CECE7FD4B5}" xr6:coauthVersionLast="47" xr6:coauthVersionMax="47" xr10:uidLastSave="{00000000-0000-0000-0000-000000000000}"/>
  <bookViews>
    <workbookView xWindow="28680" yWindow="-120" windowWidth="29040" windowHeight="15840" activeTab="2" xr2:uid="{EC237A54-3F8A-4C9D-A218-29D96CF323BC}"/>
  </bookViews>
  <sheets>
    <sheet name="Sheet" sheetId="9" r:id="rId1"/>
    <sheet name="Уборка 2026 " sheetId="8" r:id="rId2"/>
    <sheet name="Уборка осень 26" sheetId="10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10" l="1"/>
  <c r="R8" i="10"/>
  <c r="R9" i="10"/>
  <c r="R10" i="10"/>
  <c r="R11" i="10"/>
  <c r="R12" i="10"/>
  <c r="R13" i="10"/>
  <c r="R14" i="10"/>
  <c r="R15" i="10"/>
  <c r="R16" i="10"/>
  <c r="L18" i="10"/>
  <c r="N18" i="10" s="1"/>
  <c r="E18" i="10"/>
  <c r="G18" i="10" s="1"/>
  <c r="R18" i="10" s="1"/>
  <c r="Q18" i="10"/>
  <c r="M25" i="10"/>
  <c r="F25" i="10"/>
  <c r="F15" i="10" s="1"/>
  <c r="K20" i="10"/>
  <c r="J20" i="10"/>
  <c r="D20" i="10"/>
  <c r="C20" i="10"/>
  <c r="Q19" i="10"/>
  <c r="L19" i="10"/>
  <c r="N19" i="10" s="1"/>
  <c r="E19" i="10"/>
  <c r="G19" i="10" s="1"/>
  <c r="Q17" i="10"/>
  <c r="L17" i="10"/>
  <c r="E17" i="10"/>
  <c r="Q16" i="10"/>
  <c r="M16" i="10"/>
  <c r="L16" i="10"/>
  <c r="N16" i="10" s="1"/>
  <c r="F16" i="10"/>
  <c r="E16" i="10"/>
  <c r="Q15" i="10"/>
  <c r="M15" i="10"/>
  <c r="L15" i="10"/>
  <c r="E15" i="10"/>
  <c r="Q14" i="10"/>
  <c r="M14" i="10"/>
  <c r="L14" i="10"/>
  <c r="F14" i="10"/>
  <c r="E14" i="10"/>
  <c r="Q13" i="10"/>
  <c r="M13" i="10"/>
  <c r="L13" i="10"/>
  <c r="F13" i="10"/>
  <c r="E13" i="10"/>
  <c r="Q12" i="10"/>
  <c r="L12" i="10"/>
  <c r="N12" i="10" s="1"/>
  <c r="E12" i="10"/>
  <c r="G12" i="10" s="1"/>
  <c r="Q11" i="10"/>
  <c r="L11" i="10"/>
  <c r="N11" i="10" s="1"/>
  <c r="E11" i="10"/>
  <c r="G11" i="10" s="1"/>
  <c r="Q10" i="10"/>
  <c r="L10" i="10"/>
  <c r="N10" i="10" s="1"/>
  <c r="E10" i="10"/>
  <c r="G10" i="10" s="1"/>
  <c r="Q9" i="10"/>
  <c r="L9" i="10"/>
  <c r="N9" i="10" s="1"/>
  <c r="E9" i="10"/>
  <c r="G9" i="10" s="1"/>
  <c r="Q8" i="10"/>
  <c r="L8" i="10"/>
  <c r="N8" i="10" s="1"/>
  <c r="E8" i="10"/>
  <c r="G8" i="10" s="1"/>
  <c r="L7" i="10"/>
  <c r="E7" i="10"/>
  <c r="AK24" i="9"/>
  <c r="R19" i="10" l="1"/>
  <c r="G15" i="10"/>
  <c r="G13" i="10"/>
  <c r="N15" i="10"/>
  <c r="G17" i="10"/>
  <c r="R17" i="10" s="1"/>
  <c r="G16" i="10"/>
  <c r="E20" i="10"/>
  <c r="T15" i="10"/>
  <c r="L20" i="10"/>
  <c r="N13" i="10"/>
  <c r="T13" i="10" s="1"/>
  <c r="T16" i="10"/>
  <c r="N14" i="10"/>
  <c r="G14" i="10"/>
  <c r="N7" i="10"/>
  <c r="G7" i="10"/>
  <c r="Q17" i="8"/>
  <c r="E17" i="8"/>
  <c r="X23" i="9"/>
  <c r="W23" i="9"/>
  <c r="AH23" i="9" s="1"/>
  <c r="X22" i="9"/>
  <c r="W22" i="9"/>
  <c r="AH22" i="9" s="1"/>
  <c r="V18" i="8"/>
  <c r="V9" i="8"/>
  <c r="V10" i="8"/>
  <c r="V11" i="8"/>
  <c r="V12" i="8"/>
  <c r="V13" i="8"/>
  <c r="V14" i="8"/>
  <c r="V15" i="8"/>
  <c r="V16" i="8"/>
  <c r="V17" i="8"/>
  <c r="V8" i="8"/>
  <c r="E11" i="8"/>
  <c r="G11" i="8" s="1"/>
  <c r="E12" i="8"/>
  <c r="E13" i="8"/>
  <c r="E10" i="8"/>
  <c r="G10" i="8" s="1"/>
  <c r="Q10" i="8"/>
  <c r="S10" i="8" s="1"/>
  <c r="J19" i="8"/>
  <c r="I19" i="8"/>
  <c r="K18" i="8"/>
  <c r="M18" i="8" s="1"/>
  <c r="K17" i="8"/>
  <c r="M17" i="8" s="1"/>
  <c r="K16" i="8"/>
  <c r="M16" i="8" s="1"/>
  <c r="K15" i="8"/>
  <c r="M15" i="8" s="1"/>
  <c r="K14" i="8"/>
  <c r="M14" i="8" s="1"/>
  <c r="K13" i="8"/>
  <c r="M13" i="8" s="1"/>
  <c r="K12" i="8"/>
  <c r="M12" i="8" s="1"/>
  <c r="K11" i="8"/>
  <c r="M11" i="8" s="1"/>
  <c r="K10" i="8"/>
  <c r="M10" i="8" s="1"/>
  <c r="K9" i="8"/>
  <c r="M9" i="8" s="1"/>
  <c r="K8" i="8"/>
  <c r="M8" i="8" s="1"/>
  <c r="K7" i="8"/>
  <c r="M7" i="8" s="1"/>
  <c r="P19" i="8"/>
  <c r="O19" i="8"/>
  <c r="D19" i="8"/>
  <c r="C19" i="8"/>
  <c r="Q18" i="8"/>
  <c r="S18" i="8" s="1"/>
  <c r="E18" i="8"/>
  <c r="Q16" i="8"/>
  <c r="E16" i="8"/>
  <c r="Q15" i="8"/>
  <c r="E15" i="8"/>
  <c r="Q14" i="8"/>
  <c r="E14" i="8"/>
  <c r="Q13" i="8"/>
  <c r="Q12" i="8"/>
  <c r="S12" i="8" s="1"/>
  <c r="Q11" i="8"/>
  <c r="S11" i="8" s="1"/>
  <c r="Q9" i="8"/>
  <c r="S9" i="8" s="1"/>
  <c r="E9" i="8"/>
  <c r="Q8" i="8"/>
  <c r="S8" i="8" s="1"/>
  <c r="E8" i="8"/>
  <c r="Q7" i="8"/>
  <c r="S7" i="8" s="1"/>
  <c r="E7" i="8"/>
  <c r="G7" i="8" s="1"/>
  <c r="T14" i="10" l="1"/>
  <c r="N20" i="10"/>
  <c r="G20" i="10"/>
  <c r="R24" i="8"/>
  <c r="AA22" i="9"/>
  <c r="F24" i="8"/>
  <c r="F17" i="8" s="1"/>
  <c r="G17" i="8" s="1"/>
  <c r="W12" i="8"/>
  <c r="W11" i="8"/>
  <c r="W8" i="8"/>
  <c r="AA23" i="9"/>
  <c r="M19" i="8"/>
  <c r="K19" i="8"/>
  <c r="E19" i="8"/>
  <c r="E22" i="9" s="1"/>
  <c r="Q19" i="8"/>
  <c r="E23" i="9" s="1"/>
  <c r="AK23" i="9" s="1"/>
  <c r="G8" i="8"/>
  <c r="W9" i="8" s="1"/>
  <c r="G9" i="8"/>
  <c r="W10" i="8" s="1"/>
  <c r="G12" i="8"/>
  <c r="G18" i="8"/>
  <c r="R20" i="10" l="1"/>
  <c r="AK22" i="9"/>
  <c r="R14" i="8"/>
  <c r="S14" i="8" s="1"/>
  <c r="R17" i="8"/>
  <c r="S17" i="8" s="1"/>
  <c r="W18" i="8" s="1"/>
  <c r="F14" i="8"/>
  <c r="G14" i="8" s="1"/>
  <c r="W14" i="8" s="1"/>
  <c r="Y14" i="8" s="1"/>
  <c r="R13" i="8"/>
  <c r="S13" i="8" s="1"/>
  <c r="R16" i="8"/>
  <c r="S16" i="8" s="1"/>
  <c r="R15" i="8"/>
  <c r="S15" i="8" s="1"/>
  <c r="F15" i="8"/>
  <c r="G15" i="8" s="1"/>
  <c r="F13" i="8"/>
  <c r="G13" i="8" s="1"/>
  <c r="F16" i="8"/>
  <c r="G16" i="8" s="1"/>
  <c r="W17" i="8" l="1"/>
  <c r="W16" i="8"/>
  <c r="Y16" i="8" s="1"/>
  <c r="W13" i="8"/>
  <c r="S19" i="8"/>
  <c r="W15" i="8"/>
  <c r="Y15" i="8" s="1"/>
  <c r="G19" i="8"/>
  <c r="Y13" i="8"/>
  <c r="W19" i="8" l="1"/>
</calcChain>
</file>

<file path=xl/sharedStrings.xml><?xml version="1.0" encoding="utf-8"?>
<sst xmlns="http://schemas.openxmlformats.org/spreadsheetml/2006/main" count="100" uniqueCount="56">
  <si>
    <t>январь</t>
  </si>
  <si>
    <t>февраль</t>
  </si>
  <si>
    <t>март</t>
  </si>
  <si>
    <t>апрель</t>
  </si>
  <si>
    <t>май</t>
  </si>
  <si>
    <t>цена за ед.изм.услуги, руб.</t>
  </si>
  <si>
    <t>июнь</t>
  </si>
  <si>
    <t>июль</t>
  </si>
  <si>
    <t>август</t>
  </si>
  <si>
    <t>сентябрь</t>
  </si>
  <si>
    <t>октябрь</t>
  </si>
  <si>
    <t>декабрь</t>
  </si>
  <si>
    <t>Количество дней</t>
  </si>
  <si>
    <t>Общая сумма</t>
  </si>
  <si>
    <t>Общая сумма за питание</t>
  </si>
  <si>
    <t>Итого питание</t>
  </si>
  <si>
    <t>Итого</t>
  </si>
  <si>
    <t>Месяца</t>
  </si>
  <si>
    <t>Здание</t>
  </si>
  <si>
    <t>Территория</t>
  </si>
  <si>
    <t>81.21.10.000-00000006</t>
  </si>
  <si>
    <t>81.21.10.000-00000005</t>
  </si>
  <si>
    <t xml:space="preserve">Гавриловская ООШ </t>
  </si>
  <si>
    <t>генер</t>
  </si>
  <si>
    <t>Уборка 2026</t>
  </si>
  <si>
    <t>м2</t>
  </si>
  <si>
    <t>Площадь</t>
  </si>
  <si>
    <t>Ориентировочно цена в месяц</t>
  </si>
  <si>
    <r>
      <t xml:space="preserve"> </t>
    </r>
    <r>
      <rPr>
        <sz val="9"/>
        <rFont val="Times New Roman"/>
        <family val="1"/>
        <charset val="204"/>
      </rPr>
      <t xml:space="preserve">Расчет начальной (максимальной) цены произведен в соответствии с положением статьи 22 ФЗ № 44-ФЗ посредством применения метода сопоставимых рыночных цен (анализа рынка) в соответствии с методическими рекомендациями формирования начальной (максимальной) цены Контракта, утвержденными приказом Минэкономразвития России от 2 октября 2013 г, № 567. </t>
    </r>
  </si>
  <si>
    <t>Валюта, используемая для формирования цены контракта и расчетов с поставщиками (исполнителями, подрядчиками): Российский рубль.</t>
  </si>
  <si>
    <t>№ п/п</t>
  </si>
  <si>
    <t>Наименование товара</t>
  </si>
  <si>
    <t>Код ОКПД2/                            Код позиции КТРУ</t>
  </si>
  <si>
    <t>Кол-во</t>
  </si>
  <si>
    <t>Ед. изм.</t>
  </si>
  <si>
    <t>Коммерческое предложение №1</t>
  </si>
  <si>
    <t>Коммерческое предложение          №2</t>
  </si>
  <si>
    <t>Коммерческое предложение          №3</t>
  </si>
  <si>
    <t>Ср. ар. цена за ед. изм., руб.</t>
  </si>
  <si>
    <t xml:space="preserve">Ср. кв. откл. </t>
  </si>
  <si>
    <t>Коэфф. вариации</t>
  </si>
  <si>
    <t>НДС</t>
  </si>
  <si>
    <t>Н(М)ЦК, руб.</t>
  </si>
  <si>
    <t>ИТОГО</t>
  </si>
  <si>
    <t>М2</t>
  </si>
  <si>
    <t>-</t>
  </si>
  <si>
    <t>81.21.10.000/                                 81.21.10.000-00000005</t>
  </si>
  <si>
    <t>ВСЕГО</t>
  </si>
  <si>
    <t xml:space="preserve">УТВЕРЖДАЮ
Директор 
МБОУ «Гавриловская ООШ»
____________  И.И.Тимошик
                                         </t>
  </si>
  <si>
    <t>81.21.10.000/                                         81.21.10.000-00000007</t>
  </si>
  <si>
    <t>81.21.10.000-00000007</t>
  </si>
  <si>
    <r>
      <t>Услуги по</t>
    </r>
    <r>
      <rPr>
        <sz val="9"/>
        <color indexed="10"/>
        <rFont val="Times New Roman"/>
        <family val="1"/>
        <charset val="204"/>
      </rPr>
      <t xml:space="preserve"> </t>
    </r>
    <r>
      <rPr>
        <sz val="9"/>
        <color indexed="8"/>
        <rFont val="Times New Roman"/>
        <family val="1"/>
        <charset val="204"/>
      </rPr>
      <t xml:space="preserve">уборке </t>
    </r>
    <r>
      <rPr>
        <sz val="9"/>
        <color rgb="FF000000"/>
        <rFont val="Times New Roman"/>
        <family val="1"/>
        <charset val="204"/>
      </rPr>
      <t>(помещение)</t>
    </r>
  </si>
  <si>
    <t>Услуги по уборке (территория)</t>
  </si>
  <si>
    <t>ЧАСТЬ IV. ОБОСНОВАНИЕ НАЧАЛЬНОЙ (МАКСИМАЛЬНОЙ) ЦЕНЫ КОНТРАКТА</t>
  </si>
  <si>
    <t xml:space="preserve">                                                                                                                           
НМЦК вычисляется по формуле:
где, v - количество (объем) закупаемого товара (работы, услуги);
n - количество значений, используемых в расчете;
i - номер источника ценовой информации; 
цi-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услуг.
В результате проведенного анализа средней и минимальной цены из предложенных коммерческих предложений, за Н(М)ЦК принята минимальная цена из предложенных коммерческих предложений. Расчет произведен с учетом статьи 34 Бюджетного кодекса Российской Федерации.
ВЫВОД: Проведенные исследования позволяют определить начальную (максимальную) цену контракта в размере 
545173.60 руб. (Пятьсот сорок пять тысяч сто семьдесят три рубля шестьдесят копеек), в т.ч. НДС 22% 98309.99 руб. 
</t>
  </si>
  <si>
    <t>ноябрь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</si>
</sst>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₽_-;\-* #,##0.00\ _₽_-;_-* &quot;-&quot;??\ _₽_-;_-@_-"/>
    <numFmt numFmtId="165" formatCode="0;\ \-0;\ \-;\ @"/>
    <numFmt numFmtId="166" formatCode="_-* #,##0_-;\-* #,##0_-;_-* &quot;-&quot;??_-;_-@_-"/>
    <numFmt numFmtId="167" formatCode="0.00;\ \-0.00;\ \-;\ @"/>
    <numFmt numFmtId="168" formatCode="#,##0.00000000000"/>
    <numFmt numFmtId="169" formatCode="_-* #,##0.0000_-;\-* #,##0.0000_-;_-* &quot;-&quot;??_-;_-@_-"/>
    <numFmt numFmtId="170" formatCode="0.000"/>
    <numFmt numFmtId="171" formatCode="#,##0.00#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9"/>
      <color rgb="FF0000CC"/>
      <name val="Calibri"/>
      <family val="2"/>
      <charset val="204"/>
      <scheme val="minor"/>
    </font>
    <font>
      <b/>
      <sz val="9"/>
      <color rgb="FF0000CC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11" fillId="0" borderId="0"/>
  </cellStyleXfs>
  <cellXfs count="116">
    <xf numFmtId="0" fontId="0" fillId="0" borderId="0" xfId="0"/>
    <xf numFmtId="0" fontId="3" fillId="0" borderId="0" xfId="2" applyFont="1"/>
    <xf numFmtId="0" fontId="4" fillId="0" borderId="0" xfId="2" applyFont="1"/>
    <xf numFmtId="0" fontId="5" fillId="0" borderId="0" xfId="2" applyFont="1"/>
    <xf numFmtId="0" fontId="6" fillId="0" borderId="0" xfId="2" applyFont="1"/>
    <xf numFmtId="0" fontId="7" fillId="0" borderId="0" xfId="2" applyFont="1"/>
    <xf numFmtId="4" fontId="7" fillId="0" borderId="0" xfId="2" applyNumberFormat="1" applyFont="1"/>
    <xf numFmtId="0" fontId="9" fillId="0" borderId="0" xfId="2" applyFont="1"/>
    <xf numFmtId="2" fontId="3" fillId="0" borderId="0" xfId="2" applyNumberFormat="1" applyFont="1" applyAlignment="1">
      <alignment wrapText="1"/>
    </xf>
    <xf numFmtId="1" fontId="3" fillId="0" borderId="1" xfId="2" applyNumberFormat="1" applyFont="1" applyBorder="1"/>
    <xf numFmtId="3" fontId="5" fillId="0" borderId="1" xfId="2" applyNumberFormat="1" applyFont="1" applyBorder="1"/>
    <xf numFmtId="4" fontId="3" fillId="0" borderId="0" xfId="2" applyNumberFormat="1" applyFont="1"/>
    <xf numFmtId="17" fontId="3" fillId="0" borderId="0" xfId="2" applyNumberFormat="1" applyFont="1"/>
    <xf numFmtId="17" fontId="3" fillId="2" borderId="0" xfId="2" applyNumberFormat="1" applyFont="1" applyFill="1"/>
    <xf numFmtId="17" fontId="9" fillId="0" borderId="0" xfId="2" applyNumberFormat="1" applyFont="1" applyAlignment="1">
      <alignment wrapText="1"/>
    </xf>
    <xf numFmtId="0" fontId="10" fillId="0" borderId="0" xfId="2" applyFont="1"/>
    <xf numFmtId="2" fontId="3" fillId="0" borderId="0" xfId="2" applyNumberFormat="1" applyFont="1" applyAlignment="1">
      <alignment vertical="top" wrapText="1"/>
    </xf>
    <xf numFmtId="164" fontId="3" fillId="0" borderId="0" xfId="2" applyNumberFormat="1" applyFont="1"/>
    <xf numFmtId="2" fontId="9" fillId="0" borderId="4" xfId="2" applyNumberFormat="1" applyFont="1" applyBorder="1" applyAlignment="1">
      <alignment wrapText="1"/>
    </xf>
    <xf numFmtId="2" fontId="9" fillId="0" borderId="5" xfId="2" applyNumberFormat="1" applyFont="1" applyBorder="1" applyAlignment="1">
      <alignment wrapText="1"/>
    </xf>
    <xf numFmtId="2" fontId="9" fillId="0" borderId="6" xfId="2" applyNumberFormat="1" applyFont="1" applyBorder="1" applyAlignment="1">
      <alignment wrapText="1"/>
    </xf>
    <xf numFmtId="0" fontId="3" fillId="0" borderId="7" xfId="2" applyFont="1" applyBorder="1"/>
    <xf numFmtId="0" fontId="3" fillId="2" borderId="7" xfId="2" applyFont="1" applyFill="1" applyBorder="1"/>
    <xf numFmtId="0" fontId="9" fillId="5" borderId="2" xfId="2" applyFont="1" applyFill="1" applyBorder="1"/>
    <xf numFmtId="0" fontId="9" fillId="5" borderId="3" xfId="2" applyFont="1" applyFill="1" applyBorder="1"/>
    <xf numFmtId="2" fontId="9" fillId="4" borderId="7" xfId="2" applyNumberFormat="1" applyFont="1" applyFill="1" applyBorder="1" applyAlignment="1">
      <alignment wrapText="1"/>
    </xf>
    <xf numFmtId="2" fontId="9" fillId="4" borderId="8" xfId="2" applyNumberFormat="1" applyFont="1" applyFill="1" applyBorder="1" applyAlignment="1">
      <alignment wrapText="1"/>
    </xf>
    <xf numFmtId="43" fontId="8" fillId="0" borderId="8" xfId="1" applyFont="1" applyBorder="1"/>
    <xf numFmtId="43" fontId="8" fillId="0" borderId="8" xfId="1" applyFont="1" applyFill="1" applyBorder="1"/>
    <xf numFmtId="43" fontId="8" fillId="0" borderId="11" xfId="1" applyFont="1" applyBorder="1"/>
    <xf numFmtId="165" fontId="3" fillId="0" borderId="1" xfId="2" applyNumberFormat="1" applyFont="1" applyBorder="1"/>
    <xf numFmtId="0" fontId="3" fillId="7" borderId="0" xfId="2" applyFont="1" applyFill="1"/>
    <xf numFmtId="43" fontId="9" fillId="0" borderId="0" xfId="1" applyFont="1"/>
    <xf numFmtId="0" fontId="12" fillId="0" borderId="0" xfId="0" applyFont="1"/>
    <xf numFmtId="43" fontId="9" fillId="0" borderId="10" xfId="1" applyFont="1" applyBorder="1" applyAlignment="1">
      <alignment wrapText="1"/>
    </xf>
    <xf numFmtId="43" fontId="9" fillId="0" borderId="10" xfId="1" applyFont="1" applyBorder="1"/>
    <xf numFmtId="43" fontId="8" fillId="0" borderId="0" xfId="1" applyFont="1"/>
    <xf numFmtId="43" fontId="9" fillId="4" borderId="9" xfId="1" applyFont="1" applyFill="1" applyBorder="1" applyAlignment="1">
      <alignment wrapText="1"/>
    </xf>
    <xf numFmtId="43" fontId="8" fillId="4" borderId="11" xfId="1" applyFont="1" applyFill="1" applyBorder="1"/>
    <xf numFmtId="166" fontId="9" fillId="0" borderId="10" xfId="1" applyNumberFormat="1" applyFont="1" applyBorder="1" applyAlignment="1">
      <alignment wrapText="1"/>
    </xf>
    <xf numFmtId="166" fontId="9" fillId="0" borderId="9" xfId="1" applyNumberFormat="1" applyFont="1" applyBorder="1" applyAlignment="1">
      <alignment wrapText="1"/>
    </xf>
    <xf numFmtId="166" fontId="9" fillId="0" borderId="9" xfId="1" applyNumberFormat="1" applyFont="1" applyBorder="1"/>
    <xf numFmtId="166" fontId="9" fillId="0" borderId="10" xfId="1" applyNumberFormat="1" applyFont="1" applyBorder="1"/>
    <xf numFmtId="43" fontId="3" fillId="0" borderId="1" xfId="2" applyNumberFormat="1" applyFont="1" applyBorder="1"/>
    <xf numFmtId="167" fontId="7" fillId="6" borderId="8" xfId="2" applyNumberFormat="1" applyFont="1" applyFill="1" applyBorder="1"/>
    <xf numFmtId="2" fontId="9" fillId="0" borderId="0" xfId="2" applyNumberFormat="1" applyFont="1" applyAlignment="1">
      <alignment wrapText="1"/>
    </xf>
    <xf numFmtId="43" fontId="8" fillId="0" borderId="0" xfId="1" applyFont="1" applyBorder="1"/>
    <xf numFmtId="43" fontId="8" fillId="0" borderId="0" xfId="1" applyFont="1" applyFill="1" applyBorder="1"/>
    <xf numFmtId="169" fontId="8" fillId="0" borderId="0" xfId="1" applyNumberFormat="1" applyFont="1" applyFill="1" applyBorder="1"/>
    <xf numFmtId="170" fontId="3" fillId="0" borderId="1" xfId="2" applyNumberFormat="1" applyFont="1" applyBorder="1"/>
    <xf numFmtId="2" fontId="3" fillId="6" borderId="7" xfId="2" applyNumberFormat="1" applyFont="1" applyFill="1" applyBorder="1"/>
    <xf numFmtId="0" fontId="11" fillId="0" borderId="0" xfId="3"/>
    <xf numFmtId="4" fontId="14" fillId="0" borderId="0" xfId="3" applyNumberFormat="1" applyFont="1" applyAlignment="1">
      <alignment horizontal="center" vertical="center"/>
    </xf>
    <xf numFmtId="0" fontId="13" fillId="0" borderId="18" xfId="3" applyFont="1" applyBorder="1" applyAlignment="1">
      <alignment horizontal="left" vertical="top" readingOrder="1"/>
    </xf>
    <xf numFmtId="0" fontId="13" fillId="0" borderId="19" xfId="3" applyFont="1" applyBorder="1" applyAlignment="1">
      <alignment horizontal="left" vertical="top" readingOrder="1"/>
    </xf>
    <xf numFmtId="0" fontId="4" fillId="0" borderId="12" xfId="3" applyFont="1" applyBorder="1" applyAlignment="1">
      <alignment vertical="center" wrapText="1" shrinkToFit="1" readingOrder="1"/>
    </xf>
    <xf numFmtId="4" fontId="14" fillId="0" borderId="1" xfId="3" applyNumberFormat="1" applyFont="1" applyBorder="1" applyAlignment="1">
      <alignment horizontal="center" vertical="center"/>
    </xf>
    <xf numFmtId="49" fontId="13" fillId="0" borderId="25" xfId="3" applyNumberFormat="1" applyFont="1" applyBorder="1" applyAlignment="1">
      <alignment horizontal="left" vertical="center" wrapText="1" shrinkToFit="1" readingOrder="1"/>
    </xf>
    <xf numFmtId="0" fontId="14" fillId="0" borderId="1" xfId="3" applyFont="1" applyBorder="1" applyAlignment="1">
      <alignment horizontal="center" vertical="center" wrapText="1"/>
    </xf>
    <xf numFmtId="4" fontId="13" fillId="0" borderId="25" xfId="3" applyNumberFormat="1" applyFont="1" applyBorder="1" applyAlignment="1">
      <alignment horizontal="center" vertical="center" wrapText="1" shrinkToFit="1" readingOrder="1"/>
    </xf>
    <xf numFmtId="171" fontId="13" fillId="0" borderId="25" xfId="3" applyNumberFormat="1" applyFont="1" applyBorder="1" applyAlignment="1">
      <alignment horizontal="center" vertical="center" readingOrder="1"/>
    </xf>
    <xf numFmtId="0" fontId="21" fillId="0" borderId="0" xfId="3" applyFont="1" applyAlignment="1">
      <alignment horizontal="left" vertical="center" wrapText="1" shrinkToFit="1" readingOrder="1"/>
    </xf>
    <xf numFmtId="4" fontId="22" fillId="0" borderId="0" xfId="3" applyNumberFormat="1" applyFont="1" applyAlignment="1">
      <alignment horizontal="center" vertical="center"/>
    </xf>
    <xf numFmtId="168" fontId="3" fillId="0" borderId="1" xfId="2" applyNumberFormat="1" applyFont="1" applyBorder="1"/>
    <xf numFmtId="4" fontId="3" fillId="0" borderId="1" xfId="2" applyNumberFormat="1" applyFont="1" applyBorder="1"/>
    <xf numFmtId="43" fontId="9" fillId="0" borderId="10" xfId="1" applyFont="1" applyFill="1" applyBorder="1"/>
    <xf numFmtId="43" fontId="8" fillId="0" borderId="10" xfId="1" applyFont="1" applyFill="1" applyBorder="1"/>
    <xf numFmtId="43" fontId="8" fillId="0" borderId="11" xfId="1" applyFont="1" applyFill="1" applyBorder="1"/>
    <xf numFmtId="0" fontId="3" fillId="3" borderId="7" xfId="2" applyFont="1" applyFill="1" applyBorder="1"/>
    <xf numFmtId="3" fontId="3" fillId="3" borderId="7" xfId="2" applyNumberFormat="1" applyFont="1" applyFill="1" applyBorder="1"/>
    <xf numFmtId="0" fontId="4" fillId="0" borderId="0" xfId="0" applyFont="1" applyAlignment="1">
      <alignment horizontal="left" vertical="top" wrapText="1"/>
    </xf>
    <xf numFmtId="4" fontId="13" fillId="0" borderId="25" xfId="3" applyNumberFormat="1" applyFont="1" applyBorder="1" applyAlignment="1">
      <alignment horizontal="center" vertical="center" readingOrder="1"/>
    </xf>
    <xf numFmtId="171" fontId="13" fillId="0" borderId="25" xfId="3" applyNumberFormat="1" applyFont="1" applyBorder="1" applyAlignment="1">
      <alignment horizontal="center" vertical="center" wrapText="1" shrinkToFit="1" readingOrder="1"/>
    </xf>
    <xf numFmtId="171" fontId="13" fillId="0" borderId="27" xfId="3" applyNumberFormat="1" applyFont="1" applyBorder="1" applyAlignment="1">
      <alignment horizontal="center" vertical="center" wrapText="1" shrinkToFit="1" readingOrder="1"/>
    </xf>
    <xf numFmtId="0" fontId="21" fillId="0" borderId="0" xfId="3" applyFont="1" applyAlignment="1">
      <alignment horizontal="left" vertical="center" wrapText="1" shrinkToFit="1" readingOrder="1"/>
    </xf>
    <xf numFmtId="171" fontId="21" fillId="0" borderId="0" xfId="3" applyNumberFormat="1" applyFont="1" applyAlignment="1">
      <alignment horizontal="center" vertical="center" readingOrder="1"/>
    </xf>
    <xf numFmtId="2" fontId="11" fillId="0" borderId="15" xfId="3" applyNumberFormat="1" applyBorder="1" applyAlignment="1">
      <alignment horizontal="center"/>
    </xf>
    <xf numFmtId="4" fontId="4" fillId="0" borderId="25" xfId="3" applyNumberFormat="1" applyFont="1" applyBorder="1" applyAlignment="1">
      <alignment horizontal="center" vertical="center" readingOrder="1"/>
    </xf>
    <xf numFmtId="0" fontId="13" fillId="0" borderId="12" xfId="3" applyFont="1" applyBorder="1" applyAlignment="1">
      <alignment horizontal="center" vertical="center" wrapText="1" shrinkToFit="1" readingOrder="1"/>
    </xf>
    <xf numFmtId="49" fontId="13" fillId="0" borderId="26" xfId="3" applyNumberFormat="1" applyFont="1" applyBorder="1" applyAlignment="1">
      <alignment horizontal="center" vertical="center" wrapText="1" shrinkToFit="1" readingOrder="1"/>
    </xf>
    <xf numFmtId="49" fontId="13" fillId="0" borderId="27" xfId="3" applyNumberFormat="1" applyFont="1" applyBorder="1" applyAlignment="1">
      <alignment horizontal="center" vertical="center" wrapText="1" shrinkToFit="1" readingOrder="1"/>
    </xf>
    <xf numFmtId="49" fontId="13" fillId="0" borderId="25" xfId="3" applyNumberFormat="1" applyFont="1" applyBorder="1" applyAlignment="1">
      <alignment horizontal="center" vertical="center" wrapText="1" shrinkToFit="1" readingOrder="1"/>
    </xf>
    <xf numFmtId="171" fontId="4" fillId="3" borderId="25" xfId="3" applyNumberFormat="1" applyFont="1" applyFill="1" applyBorder="1" applyAlignment="1">
      <alignment horizontal="center" vertical="center" readingOrder="1"/>
    </xf>
    <xf numFmtId="171" fontId="13" fillId="3" borderId="25" xfId="3" applyNumberFormat="1" applyFont="1" applyFill="1" applyBorder="1" applyAlignment="1">
      <alignment horizontal="center" vertical="center" readingOrder="1"/>
    </xf>
    <xf numFmtId="0" fontId="13" fillId="0" borderId="14" xfId="3" applyFont="1" applyBorder="1" applyAlignment="1">
      <alignment horizontal="center" vertical="center" wrapText="1" shrinkToFit="1" readingOrder="1"/>
    </xf>
    <xf numFmtId="0" fontId="13" fillId="0" borderId="14" xfId="3" applyFont="1" applyBorder="1" applyAlignment="1">
      <alignment horizontal="center" wrapText="1" shrinkToFit="1" readingOrder="1"/>
    </xf>
    <xf numFmtId="0" fontId="13" fillId="0" borderId="15" xfId="3" applyFont="1" applyBorder="1" applyAlignment="1">
      <alignment horizontal="center" wrapText="1" shrinkToFit="1" readingOrder="1"/>
    </xf>
    <xf numFmtId="4" fontId="14" fillId="0" borderId="16" xfId="3" applyNumberFormat="1" applyFont="1" applyBorder="1" applyAlignment="1">
      <alignment horizontal="center" vertical="center"/>
    </xf>
    <xf numFmtId="4" fontId="14" fillId="0" borderId="21" xfId="3" applyNumberFormat="1" applyFont="1" applyBorder="1" applyAlignment="1">
      <alignment horizontal="center" vertical="center"/>
    </xf>
    <xf numFmtId="4" fontId="14" fillId="0" borderId="22" xfId="3" applyNumberFormat="1" applyFont="1" applyBorder="1" applyAlignment="1">
      <alignment horizontal="center" vertical="center"/>
    </xf>
    <xf numFmtId="0" fontId="13" fillId="0" borderId="18" xfId="3" applyFont="1" applyBorder="1" applyAlignment="1">
      <alignment horizontal="left" vertical="top" readingOrder="1"/>
    </xf>
    <xf numFmtId="0" fontId="13" fillId="0" borderId="19" xfId="3" applyFont="1" applyBorder="1" applyAlignment="1">
      <alignment horizontal="left" vertical="top" readingOrder="1"/>
    </xf>
    <xf numFmtId="0" fontId="13" fillId="0" borderId="20" xfId="3" applyFont="1" applyBorder="1" applyAlignment="1">
      <alignment horizontal="left" vertical="top" readingOrder="1"/>
    </xf>
    <xf numFmtId="0" fontId="13" fillId="0" borderId="24" xfId="3" applyFont="1" applyBorder="1" applyAlignment="1">
      <alignment horizontal="left" vertical="top" readingOrder="1"/>
    </xf>
    <xf numFmtId="0" fontId="13" fillId="0" borderId="0" xfId="3" applyFont="1" applyAlignment="1">
      <alignment horizontal="left" vertical="top" readingOrder="1"/>
    </xf>
    <xf numFmtId="0" fontId="13" fillId="0" borderId="13" xfId="3" applyFont="1" applyBorder="1" applyAlignment="1">
      <alignment horizontal="center" wrapText="1" shrinkToFit="1" readingOrder="1"/>
    </xf>
    <xf numFmtId="0" fontId="18" fillId="0" borderId="12" xfId="3" applyFont="1" applyBorder="1" applyAlignment="1">
      <alignment horizontal="center" vertical="center" wrapText="1" shrinkToFit="1" readingOrder="1"/>
    </xf>
    <xf numFmtId="0" fontId="13" fillId="0" borderId="13" xfId="3" applyFont="1" applyBorder="1" applyAlignment="1">
      <alignment horizontal="center" vertical="center" wrapText="1" shrinkToFit="1" readingOrder="1"/>
    </xf>
    <xf numFmtId="0" fontId="13" fillId="0" borderId="17" xfId="3" applyFont="1" applyBorder="1" applyAlignment="1">
      <alignment horizontal="center" vertical="center" wrapText="1" shrinkToFit="1" readingOrder="1"/>
    </xf>
    <xf numFmtId="0" fontId="13" fillId="0" borderId="23" xfId="3" applyFont="1" applyBorder="1" applyAlignment="1">
      <alignment horizontal="center" vertical="center" wrapText="1" shrinkToFit="1" readingOrder="1"/>
    </xf>
    <xf numFmtId="0" fontId="12" fillId="0" borderId="0" xfId="3" applyFont="1" applyAlignment="1">
      <alignment horizontal="right" wrapText="1"/>
    </xf>
    <xf numFmtId="0" fontId="12" fillId="0" borderId="0" xfId="3" applyFont="1" applyAlignment="1">
      <alignment horizontal="right"/>
    </xf>
    <xf numFmtId="0" fontId="15" fillId="0" borderId="0" xfId="3" applyFont="1" applyAlignment="1">
      <alignment horizontal="center" vertical="top" wrapText="1" shrinkToFit="1" readingOrder="1"/>
    </xf>
    <xf numFmtId="0" fontId="16" fillId="0" borderId="0" xfId="3" applyFont="1" applyAlignment="1">
      <alignment horizontal="center" vertical="center" wrapText="1" shrinkToFit="1" readingOrder="1"/>
    </xf>
    <xf numFmtId="0" fontId="13" fillId="0" borderId="0" xfId="3" applyFont="1" applyAlignment="1">
      <alignment horizontal="center" vertical="center" wrapText="1" shrinkToFit="1" readingOrder="1"/>
    </xf>
    <xf numFmtId="0" fontId="17" fillId="0" borderId="0" xfId="3" applyFont="1" applyAlignment="1">
      <alignment horizontal="center"/>
    </xf>
    <xf numFmtId="0" fontId="11" fillId="0" borderId="0" xfId="3" applyAlignment="1">
      <alignment horizontal="center"/>
    </xf>
    <xf numFmtId="166" fontId="9" fillId="8" borderId="9" xfId="1" applyNumberFormat="1" applyFont="1" applyFill="1" applyBorder="1" applyAlignment="1">
      <alignment wrapText="1"/>
    </xf>
    <xf numFmtId="166" fontId="9" fillId="8" borderId="10" xfId="1" applyNumberFormat="1" applyFont="1" applyFill="1" applyBorder="1" applyAlignment="1">
      <alignment wrapText="1"/>
    </xf>
    <xf numFmtId="43" fontId="9" fillId="8" borderId="10" xfId="1" applyFont="1" applyFill="1" applyBorder="1" applyAlignment="1">
      <alignment wrapText="1"/>
    </xf>
    <xf numFmtId="43" fontId="9" fillId="8" borderId="10" xfId="1" applyFont="1" applyFill="1" applyBorder="1"/>
    <xf numFmtId="43" fontId="8" fillId="8" borderId="11" xfId="1" applyFont="1" applyFill="1" applyBorder="1"/>
    <xf numFmtId="166" fontId="9" fillId="8" borderId="9" xfId="1" applyNumberFormat="1" applyFont="1" applyFill="1" applyBorder="1"/>
    <xf numFmtId="166" fontId="9" fillId="8" borderId="10" xfId="1" applyNumberFormat="1" applyFont="1" applyFill="1" applyBorder="1"/>
    <xf numFmtId="43" fontId="8" fillId="8" borderId="10" xfId="1" applyFont="1" applyFill="1" applyBorder="1"/>
    <xf numFmtId="43" fontId="7" fillId="6" borderId="8" xfId="1" applyFont="1" applyFill="1" applyBorder="1"/>
  </cellXfs>
  <cellStyles count="4">
    <cellStyle name="Обычный" xfId="0" builtinId="0"/>
    <cellStyle name="Обычный 2" xfId="2" xr:uid="{355A25E8-A963-4D84-B01A-2281FD36A1E7}"/>
    <cellStyle name="Обычный 3" xfId="3" xr:uid="{74AC2D03-4903-4D0C-8A34-026C24B35B4F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17</xdr:row>
      <xdr:rowOff>0</xdr:rowOff>
    </xdr:from>
    <xdr:to>
      <xdr:col>25</xdr:col>
      <xdr:colOff>0</xdr:colOff>
      <xdr:row>21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3AC17F-7C99-43A3-B25A-A72CDBA9B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86625" y="3038475"/>
          <a:ext cx="8001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33</xdr:col>
      <xdr:colOff>0</xdr:colOff>
      <xdr:row>17</xdr:row>
      <xdr:rowOff>0</xdr:rowOff>
    </xdr:from>
    <xdr:to>
      <xdr:col>35</xdr:col>
      <xdr:colOff>0</xdr:colOff>
      <xdr:row>21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6448F66-43FD-4F83-9CBE-E7FDD996BC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038475"/>
          <a:ext cx="12192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27</xdr:col>
      <xdr:colOff>0</xdr:colOff>
      <xdr:row>18</xdr:row>
      <xdr:rowOff>0</xdr:rowOff>
    </xdr:from>
    <xdr:to>
      <xdr:col>29</xdr:col>
      <xdr:colOff>0</xdr:colOff>
      <xdr:row>19</xdr:row>
      <xdr:rowOff>19050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8118FA7-9BD1-4FB9-9AAA-71EB982FE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3133725"/>
          <a:ext cx="64770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85725</xdr:colOff>
      <xdr:row>25</xdr:row>
      <xdr:rowOff>142875</xdr:rowOff>
    </xdr:from>
    <xdr:to>
      <xdr:col>28</xdr:col>
      <xdr:colOff>381105</xdr:colOff>
      <xdr:row>29</xdr:row>
      <xdr:rowOff>149038</xdr:rowOff>
    </xdr:to>
    <xdr:pic>
      <xdr:nvPicPr>
        <xdr:cNvPr id="10" name="Рисунок 9">
          <a:extLst>
            <a:ext uri="{FF2B5EF4-FFF2-40B4-BE49-F238E27FC236}">
              <a16:creationId xmlns:a16="http://schemas.microsoft.com/office/drawing/2014/main" id="{8119174B-EE2D-407C-BA1E-207054012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743700" y="4905375"/>
          <a:ext cx="1847955" cy="76816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365 Pro Plus" id="{F005D654-3613-4A42-AECA-BB94A3C79B9A}" userId="S::ax889@mspro365.site::c2be6fd0-2c07-453f-ad15-1f30e611e16b" providerId="AD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C65B1-F142-4D3D-9221-45BF354F32C4}">
  <sheetPr>
    <outlinePr summaryBelow="0"/>
    <pageSetUpPr fitToPage="1"/>
  </sheetPr>
  <dimension ref="A1:AK52"/>
  <sheetViews>
    <sheetView workbookViewId="0">
      <selection activeCell="AH23" sqref="AH23:AJ23"/>
    </sheetView>
  </sheetViews>
  <sheetFormatPr defaultRowHeight="15" x14ac:dyDescent="0.25"/>
  <cols>
    <col min="1" max="1" width="3.85546875" style="51" customWidth="1"/>
    <col min="2" max="2" width="0.28515625" style="51" customWidth="1"/>
    <col min="3" max="4" width="22" style="51" customWidth="1"/>
    <col min="5" max="5" width="11" style="51" customWidth="1"/>
    <col min="6" max="6" width="3.85546875" style="51" customWidth="1"/>
    <col min="7" max="7" width="2" style="51" customWidth="1"/>
    <col min="8" max="9" width="0.85546875" style="51" customWidth="1"/>
    <col min="10" max="10" width="0.7109375" style="51" customWidth="1"/>
    <col min="11" max="11" width="2.5703125" style="51" customWidth="1"/>
    <col min="12" max="12" width="4.85546875" style="51" customWidth="1"/>
    <col min="13" max="13" width="0.5703125" style="51" customWidth="1"/>
    <col min="14" max="14" width="0.85546875" style="51" customWidth="1"/>
    <col min="15" max="15" width="1" style="51" customWidth="1"/>
    <col min="16" max="16" width="0.7109375" style="51" customWidth="1"/>
    <col min="17" max="17" width="8" style="51" customWidth="1"/>
    <col min="18" max="18" width="2.7109375" style="51" customWidth="1"/>
    <col min="19" max="20" width="1.7109375" style="51" customWidth="1"/>
    <col min="21" max="21" width="6.85546875" style="51" customWidth="1"/>
    <col min="22" max="22" width="0.85546875" style="51" customWidth="1"/>
    <col min="23" max="23" width="9.28515625" style="51" customWidth="1"/>
    <col min="24" max="24" width="0.140625" style="51" customWidth="1"/>
    <col min="25" max="25" width="12" style="51" customWidth="1"/>
    <col min="26" max="27" width="0.140625" style="51" customWidth="1"/>
    <col min="28" max="28" width="1.5703125" style="51" customWidth="1"/>
    <col min="29" max="29" width="8.140625" style="51" customWidth="1"/>
    <col min="30" max="30" width="0.140625" style="51" customWidth="1"/>
    <col min="31" max="32" width="4" style="51" hidden="1" customWidth="1"/>
    <col min="33" max="33" width="1.28515625" style="51" hidden="1" customWidth="1"/>
    <col min="34" max="34" width="9.28515625" style="51" customWidth="1"/>
    <col min="35" max="35" width="9" style="51" customWidth="1"/>
    <col min="36" max="36" width="0.140625" style="51" customWidth="1"/>
    <col min="37" max="37" width="14.28515625" style="52" customWidth="1"/>
    <col min="38" max="256" width="9.140625" style="51"/>
    <col min="257" max="257" width="3.85546875" style="51" customWidth="1"/>
    <col min="258" max="258" width="0.28515625" style="51" customWidth="1"/>
    <col min="259" max="260" width="22" style="51" customWidth="1"/>
    <col min="261" max="261" width="11" style="51" customWidth="1"/>
    <col min="262" max="262" width="3.85546875" style="51" customWidth="1"/>
    <col min="263" max="263" width="2" style="51" customWidth="1"/>
    <col min="264" max="265" width="0.85546875" style="51" customWidth="1"/>
    <col min="266" max="266" width="0.7109375" style="51" customWidth="1"/>
    <col min="267" max="267" width="2.5703125" style="51" customWidth="1"/>
    <col min="268" max="268" width="4.85546875" style="51" customWidth="1"/>
    <col min="269" max="269" width="0.5703125" style="51" customWidth="1"/>
    <col min="270" max="270" width="0.85546875" style="51" customWidth="1"/>
    <col min="271" max="271" width="1" style="51" customWidth="1"/>
    <col min="272" max="272" width="0.7109375" style="51" customWidth="1"/>
    <col min="273" max="273" width="8" style="51" customWidth="1"/>
    <col min="274" max="274" width="2.7109375" style="51" customWidth="1"/>
    <col min="275" max="276" width="1.7109375" style="51" customWidth="1"/>
    <col min="277" max="277" width="6.85546875" style="51" customWidth="1"/>
    <col min="278" max="278" width="0.85546875" style="51" customWidth="1"/>
    <col min="279" max="279" width="9.28515625" style="51" customWidth="1"/>
    <col min="280" max="280" width="0.140625" style="51" customWidth="1"/>
    <col min="281" max="281" width="12" style="51" customWidth="1"/>
    <col min="282" max="283" width="0.140625" style="51" customWidth="1"/>
    <col min="284" max="284" width="1.5703125" style="51" customWidth="1"/>
    <col min="285" max="285" width="8.140625" style="51" customWidth="1"/>
    <col min="286" max="286" width="0.140625" style="51" customWidth="1"/>
    <col min="287" max="289" width="0" style="51" hidden="1" customWidth="1"/>
    <col min="290" max="290" width="9.28515625" style="51" customWidth="1"/>
    <col min="291" max="291" width="9" style="51" customWidth="1"/>
    <col min="292" max="292" width="0.140625" style="51" customWidth="1"/>
    <col min="293" max="293" width="14.28515625" style="51" customWidth="1"/>
    <col min="294" max="512" width="9.140625" style="51"/>
    <col min="513" max="513" width="3.85546875" style="51" customWidth="1"/>
    <col min="514" max="514" width="0.28515625" style="51" customWidth="1"/>
    <col min="515" max="516" width="22" style="51" customWidth="1"/>
    <col min="517" max="517" width="11" style="51" customWidth="1"/>
    <col min="518" max="518" width="3.85546875" style="51" customWidth="1"/>
    <col min="519" max="519" width="2" style="51" customWidth="1"/>
    <col min="520" max="521" width="0.85546875" style="51" customWidth="1"/>
    <col min="522" max="522" width="0.7109375" style="51" customWidth="1"/>
    <col min="523" max="523" width="2.5703125" style="51" customWidth="1"/>
    <col min="524" max="524" width="4.85546875" style="51" customWidth="1"/>
    <col min="525" max="525" width="0.5703125" style="51" customWidth="1"/>
    <col min="526" max="526" width="0.85546875" style="51" customWidth="1"/>
    <col min="527" max="527" width="1" style="51" customWidth="1"/>
    <col min="528" max="528" width="0.7109375" style="51" customWidth="1"/>
    <col min="529" max="529" width="8" style="51" customWidth="1"/>
    <col min="530" max="530" width="2.7109375" style="51" customWidth="1"/>
    <col min="531" max="532" width="1.7109375" style="51" customWidth="1"/>
    <col min="533" max="533" width="6.85546875" style="51" customWidth="1"/>
    <col min="534" max="534" width="0.85546875" style="51" customWidth="1"/>
    <col min="535" max="535" width="9.28515625" style="51" customWidth="1"/>
    <col min="536" max="536" width="0.140625" style="51" customWidth="1"/>
    <col min="537" max="537" width="12" style="51" customWidth="1"/>
    <col min="538" max="539" width="0.140625" style="51" customWidth="1"/>
    <col min="540" max="540" width="1.5703125" style="51" customWidth="1"/>
    <col min="541" max="541" width="8.140625" style="51" customWidth="1"/>
    <col min="542" max="542" width="0.140625" style="51" customWidth="1"/>
    <col min="543" max="545" width="0" style="51" hidden="1" customWidth="1"/>
    <col min="546" max="546" width="9.28515625" style="51" customWidth="1"/>
    <col min="547" max="547" width="9" style="51" customWidth="1"/>
    <col min="548" max="548" width="0.140625" style="51" customWidth="1"/>
    <col min="549" max="549" width="14.28515625" style="51" customWidth="1"/>
    <col min="550" max="768" width="9.140625" style="51"/>
    <col min="769" max="769" width="3.85546875" style="51" customWidth="1"/>
    <col min="770" max="770" width="0.28515625" style="51" customWidth="1"/>
    <col min="771" max="772" width="22" style="51" customWidth="1"/>
    <col min="773" max="773" width="11" style="51" customWidth="1"/>
    <col min="774" max="774" width="3.85546875" style="51" customWidth="1"/>
    <col min="775" max="775" width="2" style="51" customWidth="1"/>
    <col min="776" max="777" width="0.85546875" style="51" customWidth="1"/>
    <col min="778" max="778" width="0.7109375" style="51" customWidth="1"/>
    <col min="779" max="779" width="2.5703125" style="51" customWidth="1"/>
    <col min="780" max="780" width="4.85546875" style="51" customWidth="1"/>
    <col min="781" max="781" width="0.5703125" style="51" customWidth="1"/>
    <col min="782" max="782" width="0.85546875" style="51" customWidth="1"/>
    <col min="783" max="783" width="1" style="51" customWidth="1"/>
    <col min="784" max="784" width="0.7109375" style="51" customWidth="1"/>
    <col min="785" max="785" width="8" style="51" customWidth="1"/>
    <col min="786" max="786" width="2.7109375" style="51" customWidth="1"/>
    <col min="787" max="788" width="1.7109375" style="51" customWidth="1"/>
    <col min="789" max="789" width="6.85546875" style="51" customWidth="1"/>
    <col min="790" max="790" width="0.85546875" style="51" customWidth="1"/>
    <col min="791" max="791" width="9.28515625" style="51" customWidth="1"/>
    <col min="792" max="792" width="0.140625" style="51" customWidth="1"/>
    <col min="793" max="793" width="12" style="51" customWidth="1"/>
    <col min="794" max="795" width="0.140625" style="51" customWidth="1"/>
    <col min="796" max="796" width="1.5703125" style="51" customWidth="1"/>
    <col min="797" max="797" width="8.140625" style="51" customWidth="1"/>
    <col min="798" max="798" width="0.140625" style="51" customWidth="1"/>
    <col min="799" max="801" width="0" style="51" hidden="1" customWidth="1"/>
    <col min="802" max="802" width="9.28515625" style="51" customWidth="1"/>
    <col min="803" max="803" width="9" style="51" customWidth="1"/>
    <col min="804" max="804" width="0.140625" style="51" customWidth="1"/>
    <col min="805" max="805" width="14.28515625" style="51" customWidth="1"/>
    <col min="806" max="1024" width="9.140625" style="51"/>
    <col min="1025" max="1025" width="3.85546875" style="51" customWidth="1"/>
    <col min="1026" max="1026" width="0.28515625" style="51" customWidth="1"/>
    <col min="1027" max="1028" width="22" style="51" customWidth="1"/>
    <col min="1029" max="1029" width="11" style="51" customWidth="1"/>
    <col min="1030" max="1030" width="3.85546875" style="51" customWidth="1"/>
    <col min="1031" max="1031" width="2" style="51" customWidth="1"/>
    <col min="1032" max="1033" width="0.85546875" style="51" customWidth="1"/>
    <col min="1034" max="1034" width="0.7109375" style="51" customWidth="1"/>
    <col min="1035" max="1035" width="2.5703125" style="51" customWidth="1"/>
    <col min="1036" max="1036" width="4.85546875" style="51" customWidth="1"/>
    <col min="1037" max="1037" width="0.5703125" style="51" customWidth="1"/>
    <col min="1038" max="1038" width="0.85546875" style="51" customWidth="1"/>
    <col min="1039" max="1039" width="1" style="51" customWidth="1"/>
    <col min="1040" max="1040" width="0.7109375" style="51" customWidth="1"/>
    <col min="1041" max="1041" width="8" style="51" customWidth="1"/>
    <col min="1042" max="1042" width="2.7109375" style="51" customWidth="1"/>
    <col min="1043" max="1044" width="1.7109375" style="51" customWidth="1"/>
    <col min="1045" max="1045" width="6.85546875" style="51" customWidth="1"/>
    <col min="1046" max="1046" width="0.85546875" style="51" customWidth="1"/>
    <col min="1047" max="1047" width="9.28515625" style="51" customWidth="1"/>
    <col min="1048" max="1048" width="0.140625" style="51" customWidth="1"/>
    <col min="1049" max="1049" width="12" style="51" customWidth="1"/>
    <col min="1050" max="1051" width="0.140625" style="51" customWidth="1"/>
    <col min="1052" max="1052" width="1.5703125" style="51" customWidth="1"/>
    <col min="1053" max="1053" width="8.140625" style="51" customWidth="1"/>
    <col min="1054" max="1054" width="0.140625" style="51" customWidth="1"/>
    <col min="1055" max="1057" width="0" style="51" hidden="1" customWidth="1"/>
    <col min="1058" max="1058" width="9.28515625" style="51" customWidth="1"/>
    <col min="1059" max="1059" width="9" style="51" customWidth="1"/>
    <col min="1060" max="1060" width="0.140625" style="51" customWidth="1"/>
    <col min="1061" max="1061" width="14.28515625" style="51" customWidth="1"/>
    <col min="1062" max="1280" width="9.140625" style="51"/>
    <col min="1281" max="1281" width="3.85546875" style="51" customWidth="1"/>
    <col min="1282" max="1282" width="0.28515625" style="51" customWidth="1"/>
    <col min="1283" max="1284" width="22" style="51" customWidth="1"/>
    <col min="1285" max="1285" width="11" style="51" customWidth="1"/>
    <col min="1286" max="1286" width="3.85546875" style="51" customWidth="1"/>
    <col min="1287" max="1287" width="2" style="51" customWidth="1"/>
    <col min="1288" max="1289" width="0.85546875" style="51" customWidth="1"/>
    <col min="1290" max="1290" width="0.7109375" style="51" customWidth="1"/>
    <col min="1291" max="1291" width="2.5703125" style="51" customWidth="1"/>
    <col min="1292" max="1292" width="4.85546875" style="51" customWidth="1"/>
    <col min="1293" max="1293" width="0.5703125" style="51" customWidth="1"/>
    <col min="1294" max="1294" width="0.85546875" style="51" customWidth="1"/>
    <col min="1295" max="1295" width="1" style="51" customWidth="1"/>
    <col min="1296" max="1296" width="0.7109375" style="51" customWidth="1"/>
    <col min="1297" max="1297" width="8" style="51" customWidth="1"/>
    <col min="1298" max="1298" width="2.7109375" style="51" customWidth="1"/>
    <col min="1299" max="1300" width="1.7109375" style="51" customWidth="1"/>
    <col min="1301" max="1301" width="6.85546875" style="51" customWidth="1"/>
    <col min="1302" max="1302" width="0.85546875" style="51" customWidth="1"/>
    <col min="1303" max="1303" width="9.28515625" style="51" customWidth="1"/>
    <col min="1304" max="1304" width="0.140625" style="51" customWidth="1"/>
    <col min="1305" max="1305" width="12" style="51" customWidth="1"/>
    <col min="1306" max="1307" width="0.140625" style="51" customWidth="1"/>
    <col min="1308" max="1308" width="1.5703125" style="51" customWidth="1"/>
    <col min="1309" max="1309" width="8.140625" style="51" customWidth="1"/>
    <col min="1310" max="1310" width="0.140625" style="51" customWidth="1"/>
    <col min="1311" max="1313" width="0" style="51" hidden="1" customWidth="1"/>
    <col min="1314" max="1314" width="9.28515625" style="51" customWidth="1"/>
    <col min="1315" max="1315" width="9" style="51" customWidth="1"/>
    <col min="1316" max="1316" width="0.140625" style="51" customWidth="1"/>
    <col min="1317" max="1317" width="14.28515625" style="51" customWidth="1"/>
    <col min="1318" max="1536" width="9.140625" style="51"/>
    <col min="1537" max="1537" width="3.85546875" style="51" customWidth="1"/>
    <col min="1538" max="1538" width="0.28515625" style="51" customWidth="1"/>
    <col min="1539" max="1540" width="22" style="51" customWidth="1"/>
    <col min="1541" max="1541" width="11" style="51" customWidth="1"/>
    <col min="1542" max="1542" width="3.85546875" style="51" customWidth="1"/>
    <col min="1543" max="1543" width="2" style="51" customWidth="1"/>
    <col min="1544" max="1545" width="0.85546875" style="51" customWidth="1"/>
    <col min="1546" max="1546" width="0.7109375" style="51" customWidth="1"/>
    <col min="1547" max="1547" width="2.5703125" style="51" customWidth="1"/>
    <col min="1548" max="1548" width="4.85546875" style="51" customWidth="1"/>
    <col min="1549" max="1549" width="0.5703125" style="51" customWidth="1"/>
    <col min="1550" max="1550" width="0.85546875" style="51" customWidth="1"/>
    <col min="1551" max="1551" width="1" style="51" customWidth="1"/>
    <col min="1552" max="1552" width="0.7109375" style="51" customWidth="1"/>
    <col min="1553" max="1553" width="8" style="51" customWidth="1"/>
    <col min="1554" max="1554" width="2.7109375" style="51" customWidth="1"/>
    <col min="1555" max="1556" width="1.7109375" style="51" customWidth="1"/>
    <col min="1557" max="1557" width="6.85546875" style="51" customWidth="1"/>
    <col min="1558" max="1558" width="0.85546875" style="51" customWidth="1"/>
    <col min="1559" max="1559" width="9.28515625" style="51" customWidth="1"/>
    <col min="1560" max="1560" width="0.140625" style="51" customWidth="1"/>
    <col min="1561" max="1561" width="12" style="51" customWidth="1"/>
    <col min="1562" max="1563" width="0.140625" style="51" customWidth="1"/>
    <col min="1564" max="1564" width="1.5703125" style="51" customWidth="1"/>
    <col min="1565" max="1565" width="8.140625" style="51" customWidth="1"/>
    <col min="1566" max="1566" width="0.140625" style="51" customWidth="1"/>
    <col min="1567" max="1569" width="0" style="51" hidden="1" customWidth="1"/>
    <col min="1570" max="1570" width="9.28515625" style="51" customWidth="1"/>
    <col min="1571" max="1571" width="9" style="51" customWidth="1"/>
    <col min="1572" max="1572" width="0.140625" style="51" customWidth="1"/>
    <col min="1573" max="1573" width="14.28515625" style="51" customWidth="1"/>
    <col min="1574" max="1792" width="9.140625" style="51"/>
    <col min="1793" max="1793" width="3.85546875" style="51" customWidth="1"/>
    <col min="1794" max="1794" width="0.28515625" style="51" customWidth="1"/>
    <col min="1795" max="1796" width="22" style="51" customWidth="1"/>
    <col min="1797" max="1797" width="11" style="51" customWidth="1"/>
    <col min="1798" max="1798" width="3.85546875" style="51" customWidth="1"/>
    <col min="1799" max="1799" width="2" style="51" customWidth="1"/>
    <col min="1800" max="1801" width="0.85546875" style="51" customWidth="1"/>
    <col min="1802" max="1802" width="0.7109375" style="51" customWidth="1"/>
    <col min="1803" max="1803" width="2.5703125" style="51" customWidth="1"/>
    <col min="1804" max="1804" width="4.85546875" style="51" customWidth="1"/>
    <col min="1805" max="1805" width="0.5703125" style="51" customWidth="1"/>
    <col min="1806" max="1806" width="0.85546875" style="51" customWidth="1"/>
    <col min="1807" max="1807" width="1" style="51" customWidth="1"/>
    <col min="1808" max="1808" width="0.7109375" style="51" customWidth="1"/>
    <col min="1809" max="1809" width="8" style="51" customWidth="1"/>
    <col min="1810" max="1810" width="2.7109375" style="51" customWidth="1"/>
    <col min="1811" max="1812" width="1.7109375" style="51" customWidth="1"/>
    <col min="1813" max="1813" width="6.85546875" style="51" customWidth="1"/>
    <col min="1814" max="1814" width="0.85546875" style="51" customWidth="1"/>
    <col min="1815" max="1815" width="9.28515625" style="51" customWidth="1"/>
    <col min="1816" max="1816" width="0.140625" style="51" customWidth="1"/>
    <col min="1817" max="1817" width="12" style="51" customWidth="1"/>
    <col min="1818" max="1819" width="0.140625" style="51" customWidth="1"/>
    <col min="1820" max="1820" width="1.5703125" style="51" customWidth="1"/>
    <col min="1821" max="1821" width="8.140625" style="51" customWidth="1"/>
    <col min="1822" max="1822" width="0.140625" style="51" customWidth="1"/>
    <col min="1823" max="1825" width="0" style="51" hidden="1" customWidth="1"/>
    <col min="1826" max="1826" width="9.28515625" style="51" customWidth="1"/>
    <col min="1827" max="1827" width="9" style="51" customWidth="1"/>
    <col min="1828" max="1828" width="0.140625" style="51" customWidth="1"/>
    <col min="1829" max="1829" width="14.28515625" style="51" customWidth="1"/>
    <col min="1830" max="2048" width="9.140625" style="51"/>
    <col min="2049" max="2049" width="3.85546875" style="51" customWidth="1"/>
    <col min="2050" max="2050" width="0.28515625" style="51" customWidth="1"/>
    <col min="2051" max="2052" width="22" style="51" customWidth="1"/>
    <col min="2053" max="2053" width="11" style="51" customWidth="1"/>
    <col min="2054" max="2054" width="3.85546875" style="51" customWidth="1"/>
    <col min="2055" max="2055" width="2" style="51" customWidth="1"/>
    <col min="2056" max="2057" width="0.85546875" style="51" customWidth="1"/>
    <col min="2058" max="2058" width="0.7109375" style="51" customWidth="1"/>
    <col min="2059" max="2059" width="2.5703125" style="51" customWidth="1"/>
    <col min="2060" max="2060" width="4.85546875" style="51" customWidth="1"/>
    <col min="2061" max="2061" width="0.5703125" style="51" customWidth="1"/>
    <col min="2062" max="2062" width="0.85546875" style="51" customWidth="1"/>
    <col min="2063" max="2063" width="1" style="51" customWidth="1"/>
    <col min="2064" max="2064" width="0.7109375" style="51" customWidth="1"/>
    <col min="2065" max="2065" width="8" style="51" customWidth="1"/>
    <col min="2066" max="2066" width="2.7109375" style="51" customWidth="1"/>
    <col min="2067" max="2068" width="1.7109375" style="51" customWidth="1"/>
    <col min="2069" max="2069" width="6.85546875" style="51" customWidth="1"/>
    <col min="2070" max="2070" width="0.85546875" style="51" customWidth="1"/>
    <col min="2071" max="2071" width="9.28515625" style="51" customWidth="1"/>
    <col min="2072" max="2072" width="0.140625" style="51" customWidth="1"/>
    <col min="2073" max="2073" width="12" style="51" customWidth="1"/>
    <col min="2074" max="2075" width="0.140625" style="51" customWidth="1"/>
    <col min="2076" max="2076" width="1.5703125" style="51" customWidth="1"/>
    <col min="2077" max="2077" width="8.140625" style="51" customWidth="1"/>
    <col min="2078" max="2078" width="0.140625" style="51" customWidth="1"/>
    <col min="2079" max="2081" width="0" style="51" hidden="1" customWidth="1"/>
    <col min="2082" max="2082" width="9.28515625" style="51" customWidth="1"/>
    <col min="2083" max="2083" width="9" style="51" customWidth="1"/>
    <col min="2084" max="2084" width="0.140625" style="51" customWidth="1"/>
    <col min="2085" max="2085" width="14.28515625" style="51" customWidth="1"/>
    <col min="2086" max="2304" width="9.140625" style="51"/>
    <col min="2305" max="2305" width="3.85546875" style="51" customWidth="1"/>
    <col min="2306" max="2306" width="0.28515625" style="51" customWidth="1"/>
    <col min="2307" max="2308" width="22" style="51" customWidth="1"/>
    <col min="2309" max="2309" width="11" style="51" customWidth="1"/>
    <col min="2310" max="2310" width="3.85546875" style="51" customWidth="1"/>
    <col min="2311" max="2311" width="2" style="51" customWidth="1"/>
    <col min="2312" max="2313" width="0.85546875" style="51" customWidth="1"/>
    <col min="2314" max="2314" width="0.7109375" style="51" customWidth="1"/>
    <col min="2315" max="2315" width="2.5703125" style="51" customWidth="1"/>
    <col min="2316" max="2316" width="4.85546875" style="51" customWidth="1"/>
    <col min="2317" max="2317" width="0.5703125" style="51" customWidth="1"/>
    <col min="2318" max="2318" width="0.85546875" style="51" customWidth="1"/>
    <col min="2319" max="2319" width="1" style="51" customWidth="1"/>
    <col min="2320" max="2320" width="0.7109375" style="51" customWidth="1"/>
    <col min="2321" max="2321" width="8" style="51" customWidth="1"/>
    <col min="2322" max="2322" width="2.7109375" style="51" customWidth="1"/>
    <col min="2323" max="2324" width="1.7109375" style="51" customWidth="1"/>
    <col min="2325" max="2325" width="6.85546875" style="51" customWidth="1"/>
    <col min="2326" max="2326" width="0.85546875" style="51" customWidth="1"/>
    <col min="2327" max="2327" width="9.28515625" style="51" customWidth="1"/>
    <col min="2328" max="2328" width="0.140625" style="51" customWidth="1"/>
    <col min="2329" max="2329" width="12" style="51" customWidth="1"/>
    <col min="2330" max="2331" width="0.140625" style="51" customWidth="1"/>
    <col min="2332" max="2332" width="1.5703125" style="51" customWidth="1"/>
    <col min="2333" max="2333" width="8.140625" style="51" customWidth="1"/>
    <col min="2334" max="2334" width="0.140625" style="51" customWidth="1"/>
    <col min="2335" max="2337" width="0" style="51" hidden="1" customWidth="1"/>
    <col min="2338" max="2338" width="9.28515625" style="51" customWidth="1"/>
    <col min="2339" max="2339" width="9" style="51" customWidth="1"/>
    <col min="2340" max="2340" width="0.140625" style="51" customWidth="1"/>
    <col min="2341" max="2341" width="14.28515625" style="51" customWidth="1"/>
    <col min="2342" max="2560" width="9.140625" style="51"/>
    <col min="2561" max="2561" width="3.85546875" style="51" customWidth="1"/>
    <col min="2562" max="2562" width="0.28515625" style="51" customWidth="1"/>
    <col min="2563" max="2564" width="22" style="51" customWidth="1"/>
    <col min="2565" max="2565" width="11" style="51" customWidth="1"/>
    <col min="2566" max="2566" width="3.85546875" style="51" customWidth="1"/>
    <col min="2567" max="2567" width="2" style="51" customWidth="1"/>
    <col min="2568" max="2569" width="0.85546875" style="51" customWidth="1"/>
    <col min="2570" max="2570" width="0.7109375" style="51" customWidth="1"/>
    <col min="2571" max="2571" width="2.5703125" style="51" customWidth="1"/>
    <col min="2572" max="2572" width="4.85546875" style="51" customWidth="1"/>
    <col min="2573" max="2573" width="0.5703125" style="51" customWidth="1"/>
    <col min="2574" max="2574" width="0.85546875" style="51" customWidth="1"/>
    <col min="2575" max="2575" width="1" style="51" customWidth="1"/>
    <col min="2576" max="2576" width="0.7109375" style="51" customWidth="1"/>
    <col min="2577" max="2577" width="8" style="51" customWidth="1"/>
    <col min="2578" max="2578" width="2.7109375" style="51" customWidth="1"/>
    <col min="2579" max="2580" width="1.7109375" style="51" customWidth="1"/>
    <col min="2581" max="2581" width="6.85546875" style="51" customWidth="1"/>
    <col min="2582" max="2582" width="0.85546875" style="51" customWidth="1"/>
    <col min="2583" max="2583" width="9.28515625" style="51" customWidth="1"/>
    <col min="2584" max="2584" width="0.140625" style="51" customWidth="1"/>
    <col min="2585" max="2585" width="12" style="51" customWidth="1"/>
    <col min="2586" max="2587" width="0.140625" style="51" customWidth="1"/>
    <col min="2588" max="2588" width="1.5703125" style="51" customWidth="1"/>
    <col min="2589" max="2589" width="8.140625" style="51" customWidth="1"/>
    <col min="2590" max="2590" width="0.140625" style="51" customWidth="1"/>
    <col min="2591" max="2593" width="0" style="51" hidden="1" customWidth="1"/>
    <col min="2594" max="2594" width="9.28515625" style="51" customWidth="1"/>
    <col min="2595" max="2595" width="9" style="51" customWidth="1"/>
    <col min="2596" max="2596" width="0.140625" style="51" customWidth="1"/>
    <col min="2597" max="2597" width="14.28515625" style="51" customWidth="1"/>
    <col min="2598" max="2816" width="9.140625" style="51"/>
    <col min="2817" max="2817" width="3.85546875" style="51" customWidth="1"/>
    <col min="2818" max="2818" width="0.28515625" style="51" customWidth="1"/>
    <col min="2819" max="2820" width="22" style="51" customWidth="1"/>
    <col min="2821" max="2821" width="11" style="51" customWidth="1"/>
    <col min="2822" max="2822" width="3.85546875" style="51" customWidth="1"/>
    <col min="2823" max="2823" width="2" style="51" customWidth="1"/>
    <col min="2824" max="2825" width="0.85546875" style="51" customWidth="1"/>
    <col min="2826" max="2826" width="0.7109375" style="51" customWidth="1"/>
    <col min="2827" max="2827" width="2.5703125" style="51" customWidth="1"/>
    <col min="2828" max="2828" width="4.85546875" style="51" customWidth="1"/>
    <col min="2829" max="2829" width="0.5703125" style="51" customWidth="1"/>
    <col min="2830" max="2830" width="0.85546875" style="51" customWidth="1"/>
    <col min="2831" max="2831" width="1" style="51" customWidth="1"/>
    <col min="2832" max="2832" width="0.7109375" style="51" customWidth="1"/>
    <col min="2833" max="2833" width="8" style="51" customWidth="1"/>
    <col min="2834" max="2834" width="2.7109375" style="51" customWidth="1"/>
    <col min="2835" max="2836" width="1.7109375" style="51" customWidth="1"/>
    <col min="2837" max="2837" width="6.85546875" style="51" customWidth="1"/>
    <col min="2838" max="2838" width="0.85546875" style="51" customWidth="1"/>
    <col min="2839" max="2839" width="9.28515625" style="51" customWidth="1"/>
    <col min="2840" max="2840" width="0.140625" style="51" customWidth="1"/>
    <col min="2841" max="2841" width="12" style="51" customWidth="1"/>
    <col min="2842" max="2843" width="0.140625" style="51" customWidth="1"/>
    <col min="2844" max="2844" width="1.5703125" style="51" customWidth="1"/>
    <col min="2845" max="2845" width="8.140625" style="51" customWidth="1"/>
    <col min="2846" max="2846" width="0.140625" style="51" customWidth="1"/>
    <col min="2847" max="2849" width="0" style="51" hidden="1" customWidth="1"/>
    <col min="2850" max="2850" width="9.28515625" style="51" customWidth="1"/>
    <col min="2851" max="2851" width="9" style="51" customWidth="1"/>
    <col min="2852" max="2852" width="0.140625" style="51" customWidth="1"/>
    <col min="2853" max="2853" width="14.28515625" style="51" customWidth="1"/>
    <col min="2854" max="3072" width="9.140625" style="51"/>
    <col min="3073" max="3073" width="3.85546875" style="51" customWidth="1"/>
    <col min="3074" max="3074" width="0.28515625" style="51" customWidth="1"/>
    <col min="3075" max="3076" width="22" style="51" customWidth="1"/>
    <col min="3077" max="3077" width="11" style="51" customWidth="1"/>
    <col min="3078" max="3078" width="3.85546875" style="51" customWidth="1"/>
    <col min="3079" max="3079" width="2" style="51" customWidth="1"/>
    <col min="3080" max="3081" width="0.85546875" style="51" customWidth="1"/>
    <col min="3082" max="3082" width="0.7109375" style="51" customWidth="1"/>
    <col min="3083" max="3083" width="2.5703125" style="51" customWidth="1"/>
    <col min="3084" max="3084" width="4.85546875" style="51" customWidth="1"/>
    <col min="3085" max="3085" width="0.5703125" style="51" customWidth="1"/>
    <col min="3086" max="3086" width="0.85546875" style="51" customWidth="1"/>
    <col min="3087" max="3087" width="1" style="51" customWidth="1"/>
    <col min="3088" max="3088" width="0.7109375" style="51" customWidth="1"/>
    <col min="3089" max="3089" width="8" style="51" customWidth="1"/>
    <col min="3090" max="3090" width="2.7109375" style="51" customWidth="1"/>
    <col min="3091" max="3092" width="1.7109375" style="51" customWidth="1"/>
    <col min="3093" max="3093" width="6.85546875" style="51" customWidth="1"/>
    <col min="3094" max="3094" width="0.85546875" style="51" customWidth="1"/>
    <col min="3095" max="3095" width="9.28515625" style="51" customWidth="1"/>
    <col min="3096" max="3096" width="0.140625" style="51" customWidth="1"/>
    <col min="3097" max="3097" width="12" style="51" customWidth="1"/>
    <col min="3098" max="3099" width="0.140625" style="51" customWidth="1"/>
    <col min="3100" max="3100" width="1.5703125" style="51" customWidth="1"/>
    <col min="3101" max="3101" width="8.140625" style="51" customWidth="1"/>
    <col min="3102" max="3102" width="0.140625" style="51" customWidth="1"/>
    <col min="3103" max="3105" width="0" style="51" hidden="1" customWidth="1"/>
    <col min="3106" max="3106" width="9.28515625" style="51" customWidth="1"/>
    <col min="3107" max="3107" width="9" style="51" customWidth="1"/>
    <col min="3108" max="3108" width="0.140625" style="51" customWidth="1"/>
    <col min="3109" max="3109" width="14.28515625" style="51" customWidth="1"/>
    <col min="3110" max="3328" width="9.140625" style="51"/>
    <col min="3329" max="3329" width="3.85546875" style="51" customWidth="1"/>
    <col min="3330" max="3330" width="0.28515625" style="51" customWidth="1"/>
    <col min="3331" max="3332" width="22" style="51" customWidth="1"/>
    <col min="3333" max="3333" width="11" style="51" customWidth="1"/>
    <col min="3334" max="3334" width="3.85546875" style="51" customWidth="1"/>
    <col min="3335" max="3335" width="2" style="51" customWidth="1"/>
    <col min="3336" max="3337" width="0.85546875" style="51" customWidth="1"/>
    <col min="3338" max="3338" width="0.7109375" style="51" customWidth="1"/>
    <col min="3339" max="3339" width="2.5703125" style="51" customWidth="1"/>
    <col min="3340" max="3340" width="4.85546875" style="51" customWidth="1"/>
    <col min="3341" max="3341" width="0.5703125" style="51" customWidth="1"/>
    <col min="3342" max="3342" width="0.85546875" style="51" customWidth="1"/>
    <col min="3343" max="3343" width="1" style="51" customWidth="1"/>
    <col min="3344" max="3344" width="0.7109375" style="51" customWidth="1"/>
    <col min="3345" max="3345" width="8" style="51" customWidth="1"/>
    <col min="3346" max="3346" width="2.7109375" style="51" customWidth="1"/>
    <col min="3347" max="3348" width="1.7109375" style="51" customWidth="1"/>
    <col min="3349" max="3349" width="6.85546875" style="51" customWidth="1"/>
    <col min="3350" max="3350" width="0.85546875" style="51" customWidth="1"/>
    <col min="3351" max="3351" width="9.28515625" style="51" customWidth="1"/>
    <col min="3352" max="3352" width="0.140625" style="51" customWidth="1"/>
    <col min="3353" max="3353" width="12" style="51" customWidth="1"/>
    <col min="3354" max="3355" width="0.140625" style="51" customWidth="1"/>
    <col min="3356" max="3356" width="1.5703125" style="51" customWidth="1"/>
    <col min="3357" max="3357" width="8.140625" style="51" customWidth="1"/>
    <col min="3358" max="3358" width="0.140625" style="51" customWidth="1"/>
    <col min="3359" max="3361" width="0" style="51" hidden="1" customWidth="1"/>
    <col min="3362" max="3362" width="9.28515625" style="51" customWidth="1"/>
    <col min="3363" max="3363" width="9" style="51" customWidth="1"/>
    <col min="3364" max="3364" width="0.140625" style="51" customWidth="1"/>
    <col min="3365" max="3365" width="14.28515625" style="51" customWidth="1"/>
    <col min="3366" max="3584" width="9.140625" style="51"/>
    <col min="3585" max="3585" width="3.85546875" style="51" customWidth="1"/>
    <col min="3586" max="3586" width="0.28515625" style="51" customWidth="1"/>
    <col min="3587" max="3588" width="22" style="51" customWidth="1"/>
    <col min="3589" max="3589" width="11" style="51" customWidth="1"/>
    <col min="3590" max="3590" width="3.85546875" style="51" customWidth="1"/>
    <col min="3591" max="3591" width="2" style="51" customWidth="1"/>
    <col min="3592" max="3593" width="0.85546875" style="51" customWidth="1"/>
    <col min="3594" max="3594" width="0.7109375" style="51" customWidth="1"/>
    <col min="3595" max="3595" width="2.5703125" style="51" customWidth="1"/>
    <col min="3596" max="3596" width="4.85546875" style="51" customWidth="1"/>
    <col min="3597" max="3597" width="0.5703125" style="51" customWidth="1"/>
    <col min="3598" max="3598" width="0.85546875" style="51" customWidth="1"/>
    <col min="3599" max="3599" width="1" style="51" customWidth="1"/>
    <col min="3600" max="3600" width="0.7109375" style="51" customWidth="1"/>
    <col min="3601" max="3601" width="8" style="51" customWidth="1"/>
    <col min="3602" max="3602" width="2.7109375" style="51" customWidth="1"/>
    <col min="3603" max="3604" width="1.7109375" style="51" customWidth="1"/>
    <col min="3605" max="3605" width="6.85546875" style="51" customWidth="1"/>
    <col min="3606" max="3606" width="0.85546875" style="51" customWidth="1"/>
    <col min="3607" max="3607" width="9.28515625" style="51" customWidth="1"/>
    <col min="3608" max="3608" width="0.140625" style="51" customWidth="1"/>
    <col min="3609" max="3609" width="12" style="51" customWidth="1"/>
    <col min="3610" max="3611" width="0.140625" style="51" customWidth="1"/>
    <col min="3612" max="3612" width="1.5703125" style="51" customWidth="1"/>
    <col min="3613" max="3613" width="8.140625" style="51" customWidth="1"/>
    <col min="3614" max="3614" width="0.140625" style="51" customWidth="1"/>
    <col min="3615" max="3617" width="0" style="51" hidden="1" customWidth="1"/>
    <col min="3618" max="3618" width="9.28515625" style="51" customWidth="1"/>
    <col min="3619" max="3619" width="9" style="51" customWidth="1"/>
    <col min="3620" max="3620" width="0.140625" style="51" customWidth="1"/>
    <col min="3621" max="3621" width="14.28515625" style="51" customWidth="1"/>
    <col min="3622" max="3840" width="9.140625" style="51"/>
    <col min="3841" max="3841" width="3.85546875" style="51" customWidth="1"/>
    <col min="3842" max="3842" width="0.28515625" style="51" customWidth="1"/>
    <col min="3843" max="3844" width="22" style="51" customWidth="1"/>
    <col min="3845" max="3845" width="11" style="51" customWidth="1"/>
    <col min="3846" max="3846" width="3.85546875" style="51" customWidth="1"/>
    <col min="3847" max="3847" width="2" style="51" customWidth="1"/>
    <col min="3848" max="3849" width="0.85546875" style="51" customWidth="1"/>
    <col min="3850" max="3850" width="0.7109375" style="51" customWidth="1"/>
    <col min="3851" max="3851" width="2.5703125" style="51" customWidth="1"/>
    <col min="3852" max="3852" width="4.85546875" style="51" customWidth="1"/>
    <col min="3853" max="3853" width="0.5703125" style="51" customWidth="1"/>
    <col min="3854" max="3854" width="0.85546875" style="51" customWidth="1"/>
    <col min="3855" max="3855" width="1" style="51" customWidth="1"/>
    <col min="3856" max="3856" width="0.7109375" style="51" customWidth="1"/>
    <col min="3857" max="3857" width="8" style="51" customWidth="1"/>
    <col min="3858" max="3858" width="2.7109375" style="51" customWidth="1"/>
    <col min="3859" max="3860" width="1.7109375" style="51" customWidth="1"/>
    <col min="3861" max="3861" width="6.85546875" style="51" customWidth="1"/>
    <col min="3862" max="3862" width="0.85546875" style="51" customWidth="1"/>
    <col min="3863" max="3863" width="9.28515625" style="51" customWidth="1"/>
    <col min="3864" max="3864" width="0.140625" style="51" customWidth="1"/>
    <col min="3865" max="3865" width="12" style="51" customWidth="1"/>
    <col min="3866" max="3867" width="0.140625" style="51" customWidth="1"/>
    <col min="3868" max="3868" width="1.5703125" style="51" customWidth="1"/>
    <col min="3869" max="3869" width="8.140625" style="51" customWidth="1"/>
    <col min="3870" max="3870" width="0.140625" style="51" customWidth="1"/>
    <col min="3871" max="3873" width="0" style="51" hidden="1" customWidth="1"/>
    <col min="3874" max="3874" width="9.28515625" style="51" customWidth="1"/>
    <col min="3875" max="3875" width="9" style="51" customWidth="1"/>
    <col min="3876" max="3876" width="0.140625" style="51" customWidth="1"/>
    <col min="3877" max="3877" width="14.28515625" style="51" customWidth="1"/>
    <col min="3878" max="4096" width="9.140625" style="51"/>
    <col min="4097" max="4097" width="3.85546875" style="51" customWidth="1"/>
    <col min="4098" max="4098" width="0.28515625" style="51" customWidth="1"/>
    <col min="4099" max="4100" width="22" style="51" customWidth="1"/>
    <col min="4101" max="4101" width="11" style="51" customWidth="1"/>
    <col min="4102" max="4102" width="3.85546875" style="51" customWidth="1"/>
    <col min="4103" max="4103" width="2" style="51" customWidth="1"/>
    <col min="4104" max="4105" width="0.85546875" style="51" customWidth="1"/>
    <col min="4106" max="4106" width="0.7109375" style="51" customWidth="1"/>
    <col min="4107" max="4107" width="2.5703125" style="51" customWidth="1"/>
    <col min="4108" max="4108" width="4.85546875" style="51" customWidth="1"/>
    <col min="4109" max="4109" width="0.5703125" style="51" customWidth="1"/>
    <col min="4110" max="4110" width="0.85546875" style="51" customWidth="1"/>
    <col min="4111" max="4111" width="1" style="51" customWidth="1"/>
    <col min="4112" max="4112" width="0.7109375" style="51" customWidth="1"/>
    <col min="4113" max="4113" width="8" style="51" customWidth="1"/>
    <col min="4114" max="4114" width="2.7109375" style="51" customWidth="1"/>
    <col min="4115" max="4116" width="1.7109375" style="51" customWidth="1"/>
    <col min="4117" max="4117" width="6.85546875" style="51" customWidth="1"/>
    <col min="4118" max="4118" width="0.85546875" style="51" customWidth="1"/>
    <col min="4119" max="4119" width="9.28515625" style="51" customWidth="1"/>
    <col min="4120" max="4120" width="0.140625" style="51" customWidth="1"/>
    <col min="4121" max="4121" width="12" style="51" customWidth="1"/>
    <col min="4122" max="4123" width="0.140625" style="51" customWidth="1"/>
    <col min="4124" max="4124" width="1.5703125" style="51" customWidth="1"/>
    <col min="4125" max="4125" width="8.140625" style="51" customWidth="1"/>
    <col min="4126" max="4126" width="0.140625" style="51" customWidth="1"/>
    <col min="4127" max="4129" width="0" style="51" hidden="1" customWidth="1"/>
    <col min="4130" max="4130" width="9.28515625" style="51" customWidth="1"/>
    <col min="4131" max="4131" width="9" style="51" customWidth="1"/>
    <col min="4132" max="4132" width="0.140625" style="51" customWidth="1"/>
    <col min="4133" max="4133" width="14.28515625" style="51" customWidth="1"/>
    <col min="4134" max="4352" width="9.140625" style="51"/>
    <col min="4353" max="4353" width="3.85546875" style="51" customWidth="1"/>
    <col min="4354" max="4354" width="0.28515625" style="51" customWidth="1"/>
    <col min="4355" max="4356" width="22" style="51" customWidth="1"/>
    <col min="4357" max="4357" width="11" style="51" customWidth="1"/>
    <col min="4358" max="4358" width="3.85546875" style="51" customWidth="1"/>
    <col min="4359" max="4359" width="2" style="51" customWidth="1"/>
    <col min="4360" max="4361" width="0.85546875" style="51" customWidth="1"/>
    <col min="4362" max="4362" width="0.7109375" style="51" customWidth="1"/>
    <col min="4363" max="4363" width="2.5703125" style="51" customWidth="1"/>
    <col min="4364" max="4364" width="4.85546875" style="51" customWidth="1"/>
    <col min="4365" max="4365" width="0.5703125" style="51" customWidth="1"/>
    <col min="4366" max="4366" width="0.85546875" style="51" customWidth="1"/>
    <col min="4367" max="4367" width="1" style="51" customWidth="1"/>
    <col min="4368" max="4368" width="0.7109375" style="51" customWidth="1"/>
    <col min="4369" max="4369" width="8" style="51" customWidth="1"/>
    <col min="4370" max="4370" width="2.7109375" style="51" customWidth="1"/>
    <col min="4371" max="4372" width="1.7109375" style="51" customWidth="1"/>
    <col min="4373" max="4373" width="6.85546875" style="51" customWidth="1"/>
    <col min="4374" max="4374" width="0.85546875" style="51" customWidth="1"/>
    <col min="4375" max="4375" width="9.28515625" style="51" customWidth="1"/>
    <col min="4376" max="4376" width="0.140625" style="51" customWidth="1"/>
    <col min="4377" max="4377" width="12" style="51" customWidth="1"/>
    <col min="4378" max="4379" width="0.140625" style="51" customWidth="1"/>
    <col min="4380" max="4380" width="1.5703125" style="51" customWidth="1"/>
    <col min="4381" max="4381" width="8.140625" style="51" customWidth="1"/>
    <col min="4382" max="4382" width="0.140625" style="51" customWidth="1"/>
    <col min="4383" max="4385" width="0" style="51" hidden="1" customWidth="1"/>
    <col min="4386" max="4386" width="9.28515625" style="51" customWidth="1"/>
    <col min="4387" max="4387" width="9" style="51" customWidth="1"/>
    <col min="4388" max="4388" width="0.140625" style="51" customWidth="1"/>
    <col min="4389" max="4389" width="14.28515625" style="51" customWidth="1"/>
    <col min="4390" max="4608" width="9.140625" style="51"/>
    <col min="4609" max="4609" width="3.85546875" style="51" customWidth="1"/>
    <col min="4610" max="4610" width="0.28515625" style="51" customWidth="1"/>
    <col min="4611" max="4612" width="22" style="51" customWidth="1"/>
    <col min="4613" max="4613" width="11" style="51" customWidth="1"/>
    <col min="4614" max="4614" width="3.85546875" style="51" customWidth="1"/>
    <col min="4615" max="4615" width="2" style="51" customWidth="1"/>
    <col min="4616" max="4617" width="0.85546875" style="51" customWidth="1"/>
    <col min="4618" max="4618" width="0.7109375" style="51" customWidth="1"/>
    <col min="4619" max="4619" width="2.5703125" style="51" customWidth="1"/>
    <col min="4620" max="4620" width="4.85546875" style="51" customWidth="1"/>
    <col min="4621" max="4621" width="0.5703125" style="51" customWidth="1"/>
    <col min="4622" max="4622" width="0.85546875" style="51" customWidth="1"/>
    <col min="4623" max="4623" width="1" style="51" customWidth="1"/>
    <col min="4624" max="4624" width="0.7109375" style="51" customWidth="1"/>
    <col min="4625" max="4625" width="8" style="51" customWidth="1"/>
    <col min="4626" max="4626" width="2.7109375" style="51" customWidth="1"/>
    <col min="4627" max="4628" width="1.7109375" style="51" customWidth="1"/>
    <col min="4629" max="4629" width="6.85546875" style="51" customWidth="1"/>
    <col min="4630" max="4630" width="0.85546875" style="51" customWidth="1"/>
    <col min="4631" max="4631" width="9.28515625" style="51" customWidth="1"/>
    <col min="4632" max="4632" width="0.140625" style="51" customWidth="1"/>
    <col min="4633" max="4633" width="12" style="51" customWidth="1"/>
    <col min="4634" max="4635" width="0.140625" style="51" customWidth="1"/>
    <col min="4636" max="4636" width="1.5703125" style="51" customWidth="1"/>
    <col min="4637" max="4637" width="8.140625" style="51" customWidth="1"/>
    <col min="4638" max="4638" width="0.140625" style="51" customWidth="1"/>
    <col min="4639" max="4641" width="0" style="51" hidden="1" customWidth="1"/>
    <col min="4642" max="4642" width="9.28515625" style="51" customWidth="1"/>
    <col min="4643" max="4643" width="9" style="51" customWidth="1"/>
    <col min="4644" max="4644" width="0.140625" style="51" customWidth="1"/>
    <col min="4645" max="4645" width="14.28515625" style="51" customWidth="1"/>
    <col min="4646" max="4864" width="9.140625" style="51"/>
    <col min="4865" max="4865" width="3.85546875" style="51" customWidth="1"/>
    <col min="4866" max="4866" width="0.28515625" style="51" customWidth="1"/>
    <col min="4867" max="4868" width="22" style="51" customWidth="1"/>
    <col min="4869" max="4869" width="11" style="51" customWidth="1"/>
    <col min="4870" max="4870" width="3.85546875" style="51" customWidth="1"/>
    <col min="4871" max="4871" width="2" style="51" customWidth="1"/>
    <col min="4872" max="4873" width="0.85546875" style="51" customWidth="1"/>
    <col min="4874" max="4874" width="0.7109375" style="51" customWidth="1"/>
    <col min="4875" max="4875" width="2.5703125" style="51" customWidth="1"/>
    <col min="4876" max="4876" width="4.85546875" style="51" customWidth="1"/>
    <col min="4877" max="4877" width="0.5703125" style="51" customWidth="1"/>
    <col min="4878" max="4878" width="0.85546875" style="51" customWidth="1"/>
    <col min="4879" max="4879" width="1" style="51" customWidth="1"/>
    <col min="4880" max="4880" width="0.7109375" style="51" customWidth="1"/>
    <col min="4881" max="4881" width="8" style="51" customWidth="1"/>
    <col min="4882" max="4882" width="2.7109375" style="51" customWidth="1"/>
    <col min="4883" max="4884" width="1.7109375" style="51" customWidth="1"/>
    <col min="4885" max="4885" width="6.85546875" style="51" customWidth="1"/>
    <col min="4886" max="4886" width="0.85546875" style="51" customWidth="1"/>
    <col min="4887" max="4887" width="9.28515625" style="51" customWidth="1"/>
    <col min="4888" max="4888" width="0.140625" style="51" customWidth="1"/>
    <col min="4889" max="4889" width="12" style="51" customWidth="1"/>
    <col min="4890" max="4891" width="0.140625" style="51" customWidth="1"/>
    <col min="4892" max="4892" width="1.5703125" style="51" customWidth="1"/>
    <col min="4893" max="4893" width="8.140625" style="51" customWidth="1"/>
    <col min="4894" max="4894" width="0.140625" style="51" customWidth="1"/>
    <col min="4895" max="4897" width="0" style="51" hidden="1" customWidth="1"/>
    <col min="4898" max="4898" width="9.28515625" style="51" customWidth="1"/>
    <col min="4899" max="4899" width="9" style="51" customWidth="1"/>
    <col min="4900" max="4900" width="0.140625" style="51" customWidth="1"/>
    <col min="4901" max="4901" width="14.28515625" style="51" customWidth="1"/>
    <col min="4902" max="5120" width="9.140625" style="51"/>
    <col min="5121" max="5121" width="3.85546875" style="51" customWidth="1"/>
    <col min="5122" max="5122" width="0.28515625" style="51" customWidth="1"/>
    <col min="5123" max="5124" width="22" style="51" customWidth="1"/>
    <col min="5125" max="5125" width="11" style="51" customWidth="1"/>
    <col min="5126" max="5126" width="3.85546875" style="51" customWidth="1"/>
    <col min="5127" max="5127" width="2" style="51" customWidth="1"/>
    <col min="5128" max="5129" width="0.85546875" style="51" customWidth="1"/>
    <col min="5130" max="5130" width="0.7109375" style="51" customWidth="1"/>
    <col min="5131" max="5131" width="2.5703125" style="51" customWidth="1"/>
    <col min="5132" max="5132" width="4.85546875" style="51" customWidth="1"/>
    <col min="5133" max="5133" width="0.5703125" style="51" customWidth="1"/>
    <col min="5134" max="5134" width="0.85546875" style="51" customWidth="1"/>
    <col min="5135" max="5135" width="1" style="51" customWidth="1"/>
    <col min="5136" max="5136" width="0.7109375" style="51" customWidth="1"/>
    <col min="5137" max="5137" width="8" style="51" customWidth="1"/>
    <col min="5138" max="5138" width="2.7109375" style="51" customWidth="1"/>
    <col min="5139" max="5140" width="1.7109375" style="51" customWidth="1"/>
    <col min="5141" max="5141" width="6.85546875" style="51" customWidth="1"/>
    <col min="5142" max="5142" width="0.85546875" style="51" customWidth="1"/>
    <col min="5143" max="5143" width="9.28515625" style="51" customWidth="1"/>
    <col min="5144" max="5144" width="0.140625" style="51" customWidth="1"/>
    <col min="5145" max="5145" width="12" style="51" customWidth="1"/>
    <col min="5146" max="5147" width="0.140625" style="51" customWidth="1"/>
    <col min="5148" max="5148" width="1.5703125" style="51" customWidth="1"/>
    <col min="5149" max="5149" width="8.140625" style="51" customWidth="1"/>
    <col min="5150" max="5150" width="0.140625" style="51" customWidth="1"/>
    <col min="5151" max="5153" width="0" style="51" hidden="1" customWidth="1"/>
    <col min="5154" max="5154" width="9.28515625" style="51" customWidth="1"/>
    <col min="5155" max="5155" width="9" style="51" customWidth="1"/>
    <col min="5156" max="5156" width="0.140625" style="51" customWidth="1"/>
    <col min="5157" max="5157" width="14.28515625" style="51" customWidth="1"/>
    <col min="5158" max="5376" width="9.140625" style="51"/>
    <col min="5377" max="5377" width="3.85546875" style="51" customWidth="1"/>
    <col min="5378" max="5378" width="0.28515625" style="51" customWidth="1"/>
    <col min="5379" max="5380" width="22" style="51" customWidth="1"/>
    <col min="5381" max="5381" width="11" style="51" customWidth="1"/>
    <col min="5382" max="5382" width="3.85546875" style="51" customWidth="1"/>
    <col min="5383" max="5383" width="2" style="51" customWidth="1"/>
    <col min="5384" max="5385" width="0.85546875" style="51" customWidth="1"/>
    <col min="5386" max="5386" width="0.7109375" style="51" customWidth="1"/>
    <col min="5387" max="5387" width="2.5703125" style="51" customWidth="1"/>
    <col min="5388" max="5388" width="4.85546875" style="51" customWidth="1"/>
    <col min="5389" max="5389" width="0.5703125" style="51" customWidth="1"/>
    <col min="5390" max="5390" width="0.85546875" style="51" customWidth="1"/>
    <col min="5391" max="5391" width="1" style="51" customWidth="1"/>
    <col min="5392" max="5392" width="0.7109375" style="51" customWidth="1"/>
    <col min="5393" max="5393" width="8" style="51" customWidth="1"/>
    <col min="5394" max="5394" width="2.7109375" style="51" customWidth="1"/>
    <col min="5395" max="5396" width="1.7109375" style="51" customWidth="1"/>
    <col min="5397" max="5397" width="6.85546875" style="51" customWidth="1"/>
    <col min="5398" max="5398" width="0.85546875" style="51" customWidth="1"/>
    <col min="5399" max="5399" width="9.28515625" style="51" customWidth="1"/>
    <col min="5400" max="5400" width="0.140625" style="51" customWidth="1"/>
    <col min="5401" max="5401" width="12" style="51" customWidth="1"/>
    <col min="5402" max="5403" width="0.140625" style="51" customWidth="1"/>
    <col min="5404" max="5404" width="1.5703125" style="51" customWidth="1"/>
    <col min="5405" max="5405" width="8.140625" style="51" customWidth="1"/>
    <col min="5406" max="5406" width="0.140625" style="51" customWidth="1"/>
    <col min="5407" max="5409" width="0" style="51" hidden="1" customWidth="1"/>
    <col min="5410" max="5410" width="9.28515625" style="51" customWidth="1"/>
    <col min="5411" max="5411" width="9" style="51" customWidth="1"/>
    <col min="5412" max="5412" width="0.140625" style="51" customWidth="1"/>
    <col min="5413" max="5413" width="14.28515625" style="51" customWidth="1"/>
    <col min="5414" max="5632" width="9.140625" style="51"/>
    <col min="5633" max="5633" width="3.85546875" style="51" customWidth="1"/>
    <col min="5634" max="5634" width="0.28515625" style="51" customWidth="1"/>
    <col min="5635" max="5636" width="22" style="51" customWidth="1"/>
    <col min="5637" max="5637" width="11" style="51" customWidth="1"/>
    <col min="5638" max="5638" width="3.85546875" style="51" customWidth="1"/>
    <col min="5639" max="5639" width="2" style="51" customWidth="1"/>
    <col min="5640" max="5641" width="0.85546875" style="51" customWidth="1"/>
    <col min="5642" max="5642" width="0.7109375" style="51" customWidth="1"/>
    <col min="5643" max="5643" width="2.5703125" style="51" customWidth="1"/>
    <col min="5644" max="5644" width="4.85546875" style="51" customWidth="1"/>
    <col min="5645" max="5645" width="0.5703125" style="51" customWidth="1"/>
    <col min="5646" max="5646" width="0.85546875" style="51" customWidth="1"/>
    <col min="5647" max="5647" width="1" style="51" customWidth="1"/>
    <col min="5648" max="5648" width="0.7109375" style="51" customWidth="1"/>
    <col min="5649" max="5649" width="8" style="51" customWidth="1"/>
    <col min="5650" max="5650" width="2.7109375" style="51" customWidth="1"/>
    <col min="5651" max="5652" width="1.7109375" style="51" customWidth="1"/>
    <col min="5653" max="5653" width="6.85546875" style="51" customWidth="1"/>
    <col min="5654" max="5654" width="0.85546875" style="51" customWidth="1"/>
    <col min="5655" max="5655" width="9.28515625" style="51" customWidth="1"/>
    <col min="5656" max="5656" width="0.140625" style="51" customWidth="1"/>
    <col min="5657" max="5657" width="12" style="51" customWidth="1"/>
    <col min="5658" max="5659" width="0.140625" style="51" customWidth="1"/>
    <col min="5660" max="5660" width="1.5703125" style="51" customWidth="1"/>
    <col min="5661" max="5661" width="8.140625" style="51" customWidth="1"/>
    <col min="5662" max="5662" width="0.140625" style="51" customWidth="1"/>
    <col min="5663" max="5665" width="0" style="51" hidden="1" customWidth="1"/>
    <col min="5666" max="5666" width="9.28515625" style="51" customWidth="1"/>
    <col min="5667" max="5667" width="9" style="51" customWidth="1"/>
    <col min="5668" max="5668" width="0.140625" style="51" customWidth="1"/>
    <col min="5669" max="5669" width="14.28515625" style="51" customWidth="1"/>
    <col min="5670" max="5888" width="9.140625" style="51"/>
    <col min="5889" max="5889" width="3.85546875" style="51" customWidth="1"/>
    <col min="5890" max="5890" width="0.28515625" style="51" customWidth="1"/>
    <col min="5891" max="5892" width="22" style="51" customWidth="1"/>
    <col min="5893" max="5893" width="11" style="51" customWidth="1"/>
    <col min="5894" max="5894" width="3.85546875" style="51" customWidth="1"/>
    <col min="5895" max="5895" width="2" style="51" customWidth="1"/>
    <col min="5896" max="5897" width="0.85546875" style="51" customWidth="1"/>
    <col min="5898" max="5898" width="0.7109375" style="51" customWidth="1"/>
    <col min="5899" max="5899" width="2.5703125" style="51" customWidth="1"/>
    <col min="5900" max="5900" width="4.85546875" style="51" customWidth="1"/>
    <col min="5901" max="5901" width="0.5703125" style="51" customWidth="1"/>
    <col min="5902" max="5902" width="0.85546875" style="51" customWidth="1"/>
    <col min="5903" max="5903" width="1" style="51" customWidth="1"/>
    <col min="5904" max="5904" width="0.7109375" style="51" customWidth="1"/>
    <col min="5905" max="5905" width="8" style="51" customWidth="1"/>
    <col min="5906" max="5906" width="2.7109375" style="51" customWidth="1"/>
    <col min="5907" max="5908" width="1.7109375" style="51" customWidth="1"/>
    <col min="5909" max="5909" width="6.85546875" style="51" customWidth="1"/>
    <col min="5910" max="5910" width="0.85546875" style="51" customWidth="1"/>
    <col min="5911" max="5911" width="9.28515625" style="51" customWidth="1"/>
    <col min="5912" max="5912" width="0.140625" style="51" customWidth="1"/>
    <col min="5913" max="5913" width="12" style="51" customWidth="1"/>
    <col min="5914" max="5915" width="0.140625" style="51" customWidth="1"/>
    <col min="5916" max="5916" width="1.5703125" style="51" customWidth="1"/>
    <col min="5917" max="5917" width="8.140625" style="51" customWidth="1"/>
    <col min="5918" max="5918" width="0.140625" style="51" customWidth="1"/>
    <col min="5919" max="5921" width="0" style="51" hidden="1" customWidth="1"/>
    <col min="5922" max="5922" width="9.28515625" style="51" customWidth="1"/>
    <col min="5923" max="5923" width="9" style="51" customWidth="1"/>
    <col min="5924" max="5924" width="0.140625" style="51" customWidth="1"/>
    <col min="5925" max="5925" width="14.28515625" style="51" customWidth="1"/>
    <col min="5926" max="6144" width="9.140625" style="51"/>
    <col min="6145" max="6145" width="3.85546875" style="51" customWidth="1"/>
    <col min="6146" max="6146" width="0.28515625" style="51" customWidth="1"/>
    <col min="6147" max="6148" width="22" style="51" customWidth="1"/>
    <col min="6149" max="6149" width="11" style="51" customWidth="1"/>
    <col min="6150" max="6150" width="3.85546875" style="51" customWidth="1"/>
    <col min="6151" max="6151" width="2" style="51" customWidth="1"/>
    <col min="6152" max="6153" width="0.85546875" style="51" customWidth="1"/>
    <col min="6154" max="6154" width="0.7109375" style="51" customWidth="1"/>
    <col min="6155" max="6155" width="2.5703125" style="51" customWidth="1"/>
    <col min="6156" max="6156" width="4.85546875" style="51" customWidth="1"/>
    <col min="6157" max="6157" width="0.5703125" style="51" customWidth="1"/>
    <col min="6158" max="6158" width="0.85546875" style="51" customWidth="1"/>
    <col min="6159" max="6159" width="1" style="51" customWidth="1"/>
    <col min="6160" max="6160" width="0.7109375" style="51" customWidth="1"/>
    <col min="6161" max="6161" width="8" style="51" customWidth="1"/>
    <col min="6162" max="6162" width="2.7109375" style="51" customWidth="1"/>
    <col min="6163" max="6164" width="1.7109375" style="51" customWidth="1"/>
    <col min="6165" max="6165" width="6.85546875" style="51" customWidth="1"/>
    <col min="6166" max="6166" width="0.85546875" style="51" customWidth="1"/>
    <col min="6167" max="6167" width="9.28515625" style="51" customWidth="1"/>
    <col min="6168" max="6168" width="0.140625" style="51" customWidth="1"/>
    <col min="6169" max="6169" width="12" style="51" customWidth="1"/>
    <col min="6170" max="6171" width="0.140625" style="51" customWidth="1"/>
    <col min="6172" max="6172" width="1.5703125" style="51" customWidth="1"/>
    <col min="6173" max="6173" width="8.140625" style="51" customWidth="1"/>
    <col min="6174" max="6174" width="0.140625" style="51" customWidth="1"/>
    <col min="6175" max="6177" width="0" style="51" hidden="1" customWidth="1"/>
    <col min="6178" max="6178" width="9.28515625" style="51" customWidth="1"/>
    <col min="6179" max="6179" width="9" style="51" customWidth="1"/>
    <col min="6180" max="6180" width="0.140625" style="51" customWidth="1"/>
    <col min="6181" max="6181" width="14.28515625" style="51" customWidth="1"/>
    <col min="6182" max="6400" width="9.140625" style="51"/>
    <col min="6401" max="6401" width="3.85546875" style="51" customWidth="1"/>
    <col min="6402" max="6402" width="0.28515625" style="51" customWidth="1"/>
    <col min="6403" max="6404" width="22" style="51" customWidth="1"/>
    <col min="6405" max="6405" width="11" style="51" customWidth="1"/>
    <col min="6406" max="6406" width="3.85546875" style="51" customWidth="1"/>
    <col min="6407" max="6407" width="2" style="51" customWidth="1"/>
    <col min="6408" max="6409" width="0.85546875" style="51" customWidth="1"/>
    <col min="6410" max="6410" width="0.7109375" style="51" customWidth="1"/>
    <col min="6411" max="6411" width="2.5703125" style="51" customWidth="1"/>
    <col min="6412" max="6412" width="4.85546875" style="51" customWidth="1"/>
    <col min="6413" max="6413" width="0.5703125" style="51" customWidth="1"/>
    <col min="6414" max="6414" width="0.85546875" style="51" customWidth="1"/>
    <col min="6415" max="6415" width="1" style="51" customWidth="1"/>
    <col min="6416" max="6416" width="0.7109375" style="51" customWidth="1"/>
    <col min="6417" max="6417" width="8" style="51" customWidth="1"/>
    <col min="6418" max="6418" width="2.7109375" style="51" customWidth="1"/>
    <col min="6419" max="6420" width="1.7109375" style="51" customWidth="1"/>
    <col min="6421" max="6421" width="6.85546875" style="51" customWidth="1"/>
    <col min="6422" max="6422" width="0.85546875" style="51" customWidth="1"/>
    <col min="6423" max="6423" width="9.28515625" style="51" customWidth="1"/>
    <col min="6424" max="6424" width="0.140625" style="51" customWidth="1"/>
    <col min="6425" max="6425" width="12" style="51" customWidth="1"/>
    <col min="6426" max="6427" width="0.140625" style="51" customWidth="1"/>
    <col min="6428" max="6428" width="1.5703125" style="51" customWidth="1"/>
    <col min="6429" max="6429" width="8.140625" style="51" customWidth="1"/>
    <col min="6430" max="6430" width="0.140625" style="51" customWidth="1"/>
    <col min="6431" max="6433" width="0" style="51" hidden="1" customWidth="1"/>
    <col min="6434" max="6434" width="9.28515625" style="51" customWidth="1"/>
    <col min="6435" max="6435" width="9" style="51" customWidth="1"/>
    <col min="6436" max="6436" width="0.140625" style="51" customWidth="1"/>
    <col min="6437" max="6437" width="14.28515625" style="51" customWidth="1"/>
    <col min="6438" max="6656" width="9.140625" style="51"/>
    <col min="6657" max="6657" width="3.85546875" style="51" customWidth="1"/>
    <col min="6658" max="6658" width="0.28515625" style="51" customWidth="1"/>
    <col min="6659" max="6660" width="22" style="51" customWidth="1"/>
    <col min="6661" max="6661" width="11" style="51" customWidth="1"/>
    <col min="6662" max="6662" width="3.85546875" style="51" customWidth="1"/>
    <col min="6663" max="6663" width="2" style="51" customWidth="1"/>
    <col min="6664" max="6665" width="0.85546875" style="51" customWidth="1"/>
    <col min="6666" max="6666" width="0.7109375" style="51" customWidth="1"/>
    <col min="6667" max="6667" width="2.5703125" style="51" customWidth="1"/>
    <col min="6668" max="6668" width="4.85546875" style="51" customWidth="1"/>
    <col min="6669" max="6669" width="0.5703125" style="51" customWidth="1"/>
    <col min="6670" max="6670" width="0.85546875" style="51" customWidth="1"/>
    <col min="6671" max="6671" width="1" style="51" customWidth="1"/>
    <col min="6672" max="6672" width="0.7109375" style="51" customWidth="1"/>
    <col min="6673" max="6673" width="8" style="51" customWidth="1"/>
    <col min="6674" max="6674" width="2.7109375" style="51" customWidth="1"/>
    <col min="6675" max="6676" width="1.7109375" style="51" customWidth="1"/>
    <col min="6677" max="6677" width="6.85546875" style="51" customWidth="1"/>
    <col min="6678" max="6678" width="0.85546875" style="51" customWidth="1"/>
    <col min="6679" max="6679" width="9.28515625" style="51" customWidth="1"/>
    <col min="6680" max="6680" width="0.140625" style="51" customWidth="1"/>
    <col min="6681" max="6681" width="12" style="51" customWidth="1"/>
    <col min="6682" max="6683" width="0.140625" style="51" customWidth="1"/>
    <col min="6684" max="6684" width="1.5703125" style="51" customWidth="1"/>
    <col min="6685" max="6685" width="8.140625" style="51" customWidth="1"/>
    <col min="6686" max="6686" width="0.140625" style="51" customWidth="1"/>
    <col min="6687" max="6689" width="0" style="51" hidden="1" customWidth="1"/>
    <col min="6690" max="6690" width="9.28515625" style="51" customWidth="1"/>
    <col min="6691" max="6691" width="9" style="51" customWidth="1"/>
    <col min="6692" max="6692" width="0.140625" style="51" customWidth="1"/>
    <col min="6693" max="6693" width="14.28515625" style="51" customWidth="1"/>
    <col min="6694" max="6912" width="9.140625" style="51"/>
    <col min="6913" max="6913" width="3.85546875" style="51" customWidth="1"/>
    <col min="6914" max="6914" width="0.28515625" style="51" customWidth="1"/>
    <col min="6915" max="6916" width="22" style="51" customWidth="1"/>
    <col min="6917" max="6917" width="11" style="51" customWidth="1"/>
    <col min="6918" max="6918" width="3.85546875" style="51" customWidth="1"/>
    <col min="6919" max="6919" width="2" style="51" customWidth="1"/>
    <col min="6920" max="6921" width="0.85546875" style="51" customWidth="1"/>
    <col min="6922" max="6922" width="0.7109375" style="51" customWidth="1"/>
    <col min="6923" max="6923" width="2.5703125" style="51" customWidth="1"/>
    <col min="6924" max="6924" width="4.85546875" style="51" customWidth="1"/>
    <col min="6925" max="6925" width="0.5703125" style="51" customWidth="1"/>
    <col min="6926" max="6926" width="0.85546875" style="51" customWidth="1"/>
    <col min="6927" max="6927" width="1" style="51" customWidth="1"/>
    <col min="6928" max="6928" width="0.7109375" style="51" customWidth="1"/>
    <col min="6929" max="6929" width="8" style="51" customWidth="1"/>
    <col min="6930" max="6930" width="2.7109375" style="51" customWidth="1"/>
    <col min="6931" max="6932" width="1.7109375" style="51" customWidth="1"/>
    <col min="6933" max="6933" width="6.85546875" style="51" customWidth="1"/>
    <col min="6934" max="6934" width="0.85546875" style="51" customWidth="1"/>
    <col min="6935" max="6935" width="9.28515625" style="51" customWidth="1"/>
    <col min="6936" max="6936" width="0.140625" style="51" customWidth="1"/>
    <col min="6937" max="6937" width="12" style="51" customWidth="1"/>
    <col min="6938" max="6939" width="0.140625" style="51" customWidth="1"/>
    <col min="6940" max="6940" width="1.5703125" style="51" customWidth="1"/>
    <col min="6941" max="6941" width="8.140625" style="51" customWidth="1"/>
    <col min="6942" max="6942" width="0.140625" style="51" customWidth="1"/>
    <col min="6943" max="6945" width="0" style="51" hidden="1" customWidth="1"/>
    <col min="6946" max="6946" width="9.28515625" style="51" customWidth="1"/>
    <col min="6947" max="6947" width="9" style="51" customWidth="1"/>
    <col min="6948" max="6948" width="0.140625" style="51" customWidth="1"/>
    <col min="6949" max="6949" width="14.28515625" style="51" customWidth="1"/>
    <col min="6950" max="7168" width="9.140625" style="51"/>
    <col min="7169" max="7169" width="3.85546875" style="51" customWidth="1"/>
    <col min="7170" max="7170" width="0.28515625" style="51" customWidth="1"/>
    <col min="7171" max="7172" width="22" style="51" customWidth="1"/>
    <col min="7173" max="7173" width="11" style="51" customWidth="1"/>
    <col min="7174" max="7174" width="3.85546875" style="51" customWidth="1"/>
    <col min="7175" max="7175" width="2" style="51" customWidth="1"/>
    <col min="7176" max="7177" width="0.85546875" style="51" customWidth="1"/>
    <col min="7178" max="7178" width="0.7109375" style="51" customWidth="1"/>
    <col min="7179" max="7179" width="2.5703125" style="51" customWidth="1"/>
    <col min="7180" max="7180" width="4.85546875" style="51" customWidth="1"/>
    <col min="7181" max="7181" width="0.5703125" style="51" customWidth="1"/>
    <col min="7182" max="7182" width="0.85546875" style="51" customWidth="1"/>
    <col min="7183" max="7183" width="1" style="51" customWidth="1"/>
    <col min="7184" max="7184" width="0.7109375" style="51" customWidth="1"/>
    <col min="7185" max="7185" width="8" style="51" customWidth="1"/>
    <col min="7186" max="7186" width="2.7109375" style="51" customWidth="1"/>
    <col min="7187" max="7188" width="1.7109375" style="51" customWidth="1"/>
    <col min="7189" max="7189" width="6.85546875" style="51" customWidth="1"/>
    <col min="7190" max="7190" width="0.85546875" style="51" customWidth="1"/>
    <col min="7191" max="7191" width="9.28515625" style="51" customWidth="1"/>
    <col min="7192" max="7192" width="0.140625" style="51" customWidth="1"/>
    <col min="7193" max="7193" width="12" style="51" customWidth="1"/>
    <col min="7194" max="7195" width="0.140625" style="51" customWidth="1"/>
    <col min="7196" max="7196" width="1.5703125" style="51" customWidth="1"/>
    <col min="7197" max="7197" width="8.140625" style="51" customWidth="1"/>
    <col min="7198" max="7198" width="0.140625" style="51" customWidth="1"/>
    <col min="7199" max="7201" width="0" style="51" hidden="1" customWidth="1"/>
    <col min="7202" max="7202" width="9.28515625" style="51" customWidth="1"/>
    <col min="7203" max="7203" width="9" style="51" customWidth="1"/>
    <col min="7204" max="7204" width="0.140625" style="51" customWidth="1"/>
    <col min="7205" max="7205" width="14.28515625" style="51" customWidth="1"/>
    <col min="7206" max="7424" width="9.140625" style="51"/>
    <col min="7425" max="7425" width="3.85546875" style="51" customWidth="1"/>
    <col min="7426" max="7426" width="0.28515625" style="51" customWidth="1"/>
    <col min="7427" max="7428" width="22" style="51" customWidth="1"/>
    <col min="7429" max="7429" width="11" style="51" customWidth="1"/>
    <col min="7430" max="7430" width="3.85546875" style="51" customWidth="1"/>
    <col min="7431" max="7431" width="2" style="51" customWidth="1"/>
    <col min="7432" max="7433" width="0.85546875" style="51" customWidth="1"/>
    <col min="7434" max="7434" width="0.7109375" style="51" customWidth="1"/>
    <col min="7435" max="7435" width="2.5703125" style="51" customWidth="1"/>
    <col min="7436" max="7436" width="4.85546875" style="51" customWidth="1"/>
    <col min="7437" max="7437" width="0.5703125" style="51" customWidth="1"/>
    <col min="7438" max="7438" width="0.85546875" style="51" customWidth="1"/>
    <col min="7439" max="7439" width="1" style="51" customWidth="1"/>
    <col min="7440" max="7440" width="0.7109375" style="51" customWidth="1"/>
    <col min="7441" max="7441" width="8" style="51" customWidth="1"/>
    <col min="7442" max="7442" width="2.7109375" style="51" customWidth="1"/>
    <col min="7443" max="7444" width="1.7109375" style="51" customWidth="1"/>
    <col min="7445" max="7445" width="6.85546875" style="51" customWidth="1"/>
    <col min="7446" max="7446" width="0.85546875" style="51" customWidth="1"/>
    <col min="7447" max="7447" width="9.28515625" style="51" customWidth="1"/>
    <col min="7448" max="7448" width="0.140625" style="51" customWidth="1"/>
    <col min="7449" max="7449" width="12" style="51" customWidth="1"/>
    <col min="7450" max="7451" width="0.140625" style="51" customWidth="1"/>
    <col min="7452" max="7452" width="1.5703125" style="51" customWidth="1"/>
    <col min="7453" max="7453" width="8.140625" style="51" customWidth="1"/>
    <col min="7454" max="7454" width="0.140625" style="51" customWidth="1"/>
    <col min="7455" max="7457" width="0" style="51" hidden="1" customWidth="1"/>
    <col min="7458" max="7458" width="9.28515625" style="51" customWidth="1"/>
    <col min="7459" max="7459" width="9" style="51" customWidth="1"/>
    <col min="7460" max="7460" width="0.140625" style="51" customWidth="1"/>
    <col min="7461" max="7461" width="14.28515625" style="51" customWidth="1"/>
    <col min="7462" max="7680" width="9.140625" style="51"/>
    <col min="7681" max="7681" width="3.85546875" style="51" customWidth="1"/>
    <col min="7682" max="7682" width="0.28515625" style="51" customWidth="1"/>
    <col min="7683" max="7684" width="22" style="51" customWidth="1"/>
    <col min="7685" max="7685" width="11" style="51" customWidth="1"/>
    <col min="7686" max="7686" width="3.85546875" style="51" customWidth="1"/>
    <col min="7687" max="7687" width="2" style="51" customWidth="1"/>
    <col min="7688" max="7689" width="0.85546875" style="51" customWidth="1"/>
    <col min="7690" max="7690" width="0.7109375" style="51" customWidth="1"/>
    <col min="7691" max="7691" width="2.5703125" style="51" customWidth="1"/>
    <col min="7692" max="7692" width="4.85546875" style="51" customWidth="1"/>
    <col min="7693" max="7693" width="0.5703125" style="51" customWidth="1"/>
    <col min="7694" max="7694" width="0.85546875" style="51" customWidth="1"/>
    <col min="7695" max="7695" width="1" style="51" customWidth="1"/>
    <col min="7696" max="7696" width="0.7109375" style="51" customWidth="1"/>
    <col min="7697" max="7697" width="8" style="51" customWidth="1"/>
    <col min="7698" max="7698" width="2.7109375" style="51" customWidth="1"/>
    <col min="7699" max="7700" width="1.7109375" style="51" customWidth="1"/>
    <col min="7701" max="7701" width="6.85546875" style="51" customWidth="1"/>
    <col min="7702" max="7702" width="0.85546875" style="51" customWidth="1"/>
    <col min="7703" max="7703" width="9.28515625" style="51" customWidth="1"/>
    <col min="7704" max="7704" width="0.140625" style="51" customWidth="1"/>
    <col min="7705" max="7705" width="12" style="51" customWidth="1"/>
    <col min="7706" max="7707" width="0.140625" style="51" customWidth="1"/>
    <col min="7708" max="7708" width="1.5703125" style="51" customWidth="1"/>
    <col min="7709" max="7709" width="8.140625" style="51" customWidth="1"/>
    <col min="7710" max="7710" width="0.140625" style="51" customWidth="1"/>
    <col min="7711" max="7713" width="0" style="51" hidden="1" customWidth="1"/>
    <col min="7714" max="7714" width="9.28515625" style="51" customWidth="1"/>
    <col min="7715" max="7715" width="9" style="51" customWidth="1"/>
    <col min="7716" max="7716" width="0.140625" style="51" customWidth="1"/>
    <col min="7717" max="7717" width="14.28515625" style="51" customWidth="1"/>
    <col min="7718" max="7936" width="9.140625" style="51"/>
    <col min="7937" max="7937" width="3.85546875" style="51" customWidth="1"/>
    <col min="7938" max="7938" width="0.28515625" style="51" customWidth="1"/>
    <col min="7939" max="7940" width="22" style="51" customWidth="1"/>
    <col min="7941" max="7941" width="11" style="51" customWidth="1"/>
    <col min="7942" max="7942" width="3.85546875" style="51" customWidth="1"/>
    <col min="7943" max="7943" width="2" style="51" customWidth="1"/>
    <col min="7944" max="7945" width="0.85546875" style="51" customWidth="1"/>
    <col min="7946" max="7946" width="0.7109375" style="51" customWidth="1"/>
    <col min="7947" max="7947" width="2.5703125" style="51" customWidth="1"/>
    <col min="7948" max="7948" width="4.85546875" style="51" customWidth="1"/>
    <col min="7949" max="7949" width="0.5703125" style="51" customWidth="1"/>
    <col min="7950" max="7950" width="0.85546875" style="51" customWidth="1"/>
    <col min="7951" max="7951" width="1" style="51" customWidth="1"/>
    <col min="7952" max="7952" width="0.7109375" style="51" customWidth="1"/>
    <col min="7953" max="7953" width="8" style="51" customWidth="1"/>
    <col min="7954" max="7954" width="2.7109375" style="51" customWidth="1"/>
    <col min="7955" max="7956" width="1.7109375" style="51" customWidth="1"/>
    <col min="7957" max="7957" width="6.85546875" style="51" customWidth="1"/>
    <col min="7958" max="7958" width="0.85546875" style="51" customWidth="1"/>
    <col min="7959" max="7959" width="9.28515625" style="51" customWidth="1"/>
    <col min="7960" max="7960" width="0.140625" style="51" customWidth="1"/>
    <col min="7961" max="7961" width="12" style="51" customWidth="1"/>
    <col min="7962" max="7963" width="0.140625" style="51" customWidth="1"/>
    <col min="7964" max="7964" width="1.5703125" style="51" customWidth="1"/>
    <col min="7965" max="7965" width="8.140625" style="51" customWidth="1"/>
    <col min="7966" max="7966" width="0.140625" style="51" customWidth="1"/>
    <col min="7967" max="7969" width="0" style="51" hidden="1" customWidth="1"/>
    <col min="7970" max="7970" width="9.28515625" style="51" customWidth="1"/>
    <col min="7971" max="7971" width="9" style="51" customWidth="1"/>
    <col min="7972" max="7972" width="0.140625" style="51" customWidth="1"/>
    <col min="7973" max="7973" width="14.28515625" style="51" customWidth="1"/>
    <col min="7974" max="8192" width="9.140625" style="51"/>
    <col min="8193" max="8193" width="3.85546875" style="51" customWidth="1"/>
    <col min="8194" max="8194" width="0.28515625" style="51" customWidth="1"/>
    <col min="8195" max="8196" width="22" style="51" customWidth="1"/>
    <col min="8197" max="8197" width="11" style="51" customWidth="1"/>
    <col min="8198" max="8198" width="3.85546875" style="51" customWidth="1"/>
    <col min="8199" max="8199" width="2" style="51" customWidth="1"/>
    <col min="8200" max="8201" width="0.85546875" style="51" customWidth="1"/>
    <col min="8202" max="8202" width="0.7109375" style="51" customWidth="1"/>
    <col min="8203" max="8203" width="2.5703125" style="51" customWidth="1"/>
    <col min="8204" max="8204" width="4.85546875" style="51" customWidth="1"/>
    <col min="8205" max="8205" width="0.5703125" style="51" customWidth="1"/>
    <col min="8206" max="8206" width="0.85546875" style="51" customWidth="1"/>
    <col min="8207" max="8207" width="1" style="51" customWidth="1"/>
    <col min="8208" max="8208" width="0.7109375" style="51" customWidth="1"/>
    <col min="8209" max="8209" width="8" style="51" customWidth="1"/>
    <col min="8210" max="8210" width="2.7109375" style="51" customWidth="1"/>
    <col min="8211" max="8212" width="1.7109375" style="51" customWidth="1"/>
    <col min="8213" max="8213" width="6.85546875" style="51" customWidth="1"/>
    <col min="8214" max="8214" width="0.85546875" style="51" customWidth="1"/>
    <col min="8215" max="8215" width="9.28515625" style="51" customWidth="1"/>
    <col min="8216" max="8216" width="0.140625" style="51" customWidth="1"/>
    <col min="8217" max="8217" width="12" style="51" customWidth="1"/>
    <col min="8218" max="8219" width="0.140625" style="51" customWidth="1"/>
    <col min="8220" max="8220" width="1.5703125" style="51" customWidth="1"/>
    <col min="8221" max="8221" width="8.140625" style="51" customWidth="1"/>
    <col min="8222" max="8222" width="0.140625" style="51" customWidth="1"/>
    <col min="8223" max="8225" width="0" style="51" hidden="1" customWidth="1"/>
    <col min="8226" max="8226" width="9.28515625" style="51" customWidth="1"/>
    <col min="8227" max="8227" width="9" style="51" customWidth="1"/>
    <col min="8228" max="8228" width="0.140625" style="51" customWidth="1"/>
    <col min="8229" max="8229" width="14.28515625" style="51" customWidth="1"/>
    <col min="8230" max="8448" width="9.140625" style="51"/>
    <col min="8449" max="8449" width="3.85546875" style="51" customWidth="1"/>
    <col min="8450" max="8450" width="0.28515625" style="51" customWidth="1"/>
    <col min="8451" max="8452" width="22" style="51" customWidth="1"/>
    <col min="8453" max="8453" width="11" style="51" customWidth="1"/>
    <col min="8454" max="8454" width="3.85546875" style="51" customWidth="1"/>
    <col min="8455" max="8455" width="2" style="51" customWidth="1"/>
    <col min="8456" max="8457" width="0.85546875" style="51" customWidth="1"/>
    <col min="8458" max="8458" width="0.7109375" style="51" customWidth="1"/>
    <col min="8459" max="8459" width="2.5703125" style="51" customWidth="1"/>
    <col min="8460" max="8460" width="4.85546875" style="51" customWidth="1"/>
    <col min="8461" max="8461" width="0.5703125" style="51" customWidth="1"/>
    <col min="8462" max="8462" width="0.85546875" style="51" customWidth="1"/>
    <col min="8463" max="8463" width="1" style="51" customWidth="1"/>
    <col min="8464" max="8464" width="0.7109375" style="51" customWidth="1"/>
    <col min="8465" max="8465" width="8" style="51" customWidth="1"/>
    <col min="8466" max="8466" width="2.7109375" style="51" customWidth="1"/>
    <col min="8467" max="8468" width="1.7109375" style="51" customWidth="1"/>
    <col min="8469" max="8469" width="6.85546875" style="51" customWidth="1"/>
    <col min="8470" max="8470" width="0.85546875" style="51" customWidth="1"/>
    <col min="8471" max="8471" width="9.28515625" style="51" customWidth="1"/>
    <col min="8472" max="8472" width="0.140625" style="51" customWidth="1"/>
    <col min="8473" max="8473" width="12" style="51" customWidth="1"/>
    <col min="8474" max="8475" width="0.140625" style="51" customWidth="1"/>
    <col min="8476" max="8476" width="1.5703125" style="51" customWidth="1"/>
    <col min="8477" max="8477" width="8.140625" style="51" customWidth="1"/>
    <col min="8478" max="8478" width="0.140625" style="51" customWidth="1"/>
    <col min="8479" max="8481" width="0" style="51" hidden="1" customWidth="1"/>
    <col min="8482" max="8482" width="9.28515625" style="51" customWidth="1"/>
    <col min="8483" max="8483" width="9" style="51" customWidth="1"/>
    <col min="8484" max="8484" width="0.140625" style="51" customWidth="1"/>
    <col min="8485" max="8485" width="14.28515625" style="51" customWidth="1"/>
    <col min="8486" max="8704" width="9.140625" style="51"/>
    <col min="8705" max="8705" width="3.85546875" style="51" customWidth="1"/>
    <col min="8706" max="8706" width="0.28515625" style="51" customWidth="1"/>
    <col min="8707" max="8708" width="22" style="51" customWidth="1"/>
    <col min="8709" max="8709" width="11" style="51" customWidth="1"/>
    <col min="8710" max="8710" width="3.85546875" style="51" customWidth="1"/>
    <col min="8711" max="8711" width="2" style="51" customWidth="1"/>
    <col min="8712" max="8713" width="0.85546875" style="51" customWidth="1"/>
    <col min="8714" max="8714" width="0.7109375" style="51" customWidth="1"/>
    <col min="8715" max="8715" width="2.5703125" style="51" customWidth="1"/>
    <col min="8716" max="8716" width="4.85546875" style="51" customWidth="1"/>
    <col min="8717" max="8717" width="0.5703125" style="51" customWidth="1"/>
    <col min="8718" max="8718" width="0.85546875" style="51" customWidth="1"/>
    <col min="8719" max="8719" width="1" style="51" customWidth="1"/>
    <col min="8720" max="8720" width="0.7109375" style="51" customWidth="1"/>
    <col min="8721" max="8721" width="8" style="51" customWidth="1"/>
    <col min="8722" max="8722" width="2.7109375" style="51" customWidth="1"/>
    <col min="8723" max="8724" width="1.7109375" style="51" customWidth="1"/>
    <col min="8725" max="8725" width="6.85546875" style="51" customWidth="1"/>
    <col min="8726" max="8726" width="0.85546875" style="51" customWidth="1"/>
    <col min="8727" max="8727" width="9.28515625" style="51" customWidth="1"/>
    <col min="8728" max="8728" width="0.140625" style="51" customWidth="1"/>
    <col min="8729" max="8729" width="12" style="51" customWidth="1"/>
    <col min="8730" max="8731" width="0.140625" style="51" customWidth="1"/>
    <col min="8732" max="8732" width="1.5703125" style="51" customWidth="1"/>
    <col min="8733" max="8733" width="8.140625" style="51" customWidth="1"/>
    <col min="8734" max="8734" width="0.140625" style="51" customWidth="1"/>
    <col min="8735" max="8737" width="0" style="51" hidden="1" customWidth="1"/>
    <col min="8738" max="8738" width="9.28515625" style="51" customWidth="1"/>
    <col min="8739" max="8739" width="9" style="51" customWidth="1"/>
    <col min="8740" max="8740" width="0.140625" style="51" customWidth="1"/>
    <col min="8741" max="8741" width="14.28515625" style="51" customWidth="1"/>
    <col min="8742" max="8960" width="9.140625" style="51"/>
    <col min="8961" max="8961" width="3.85546875" style="51" customWidth="1"/>
    <col min="8962" max="8962" width="0.28515625" style="51" customWidth="1"/>
    <col min="8963" max="8964" width="22" style="51" customWidth="1"/>
    <col min="8965" max="8965" width="11" style="51" customWidth="1"/>
    <col min="8966" max="8966" width="3.85546875" style="51" customWidth="1"/>
    <col min="8967" max="8967" width="2" style="51" customWidth="1"/>
    <col min="8968" max="8969" width="0.85546875" style="51" customWidth="1"/>
    <col min="8970" max="8970" width="0.7109375" style="51" customWidth="1"/>
    <col min="8971" max="8971" width="2.5703125" style="51" customWidth="1"/>
    <col min="8972" max="8972" width="4.85546875" style="51" customWidth="1"/>
    <col min="8973" max="8973" width="0.5703125" style="51" customWidth="1"/>
    <col min="8974" max="8974" width="0.85546875" style="51" customWidth="1"/>
    <col min="8975" max="8975" width="1" style="51" customWidth="1"/>
    <col min="8976" max="8976" width="0.7109375" style="51" customWidth="1"/>
    <col min="8977" max="8977" width="8" style="51" customWidth="1"/>
    <col min="8978" max="8978" width="2.7109375" style="51" customWidth="1"/>
    <col min="8979" max="8980" width="1.7109375" style="51" customWidth="1"/>
    <col min="8981" max="8981" width="6.85546875" style="51" customWidth="1"/>
    <col min="8982" max="8982" width="0.85546875" style="51" customWidth="1"/>
    <col min="8983" max="8983" width="9.28515625" style="51" customWidth="1"/>
    <col min="8984" max="8984" width="0.140625" style="51" customWidth="1"/>
    <col min="8985" max="8985" width="12" style="51" customWidth="1"/>
    <col min="8986" max="8987" width="0.140625" style="51" customWidth="1"/>
    <col min="8988" max="8988" width="1.5703125" style="51" customWidth="1"/>
    <col min="8989" max="8989" width="8.140625" style="51" customWidth="1"/>
    <col min="8990" max="8990" width="0.140625" style="51" customWidth="1"/>
    <col min="8991" max="8993" width="0" style="51" hidden="1" customWidth="1"/>
    <col min="8994" max="8994" width="9.28515625" style="51" customWidth="1"/>
    <col min="8995" max="8995" width="9" style="51" customWidth="1"/>
    <col min="8996" max="8996" width="0.140625" style="51" customWidth="1"/>
    <col min="8997" max="8997" width="14.28515625" style="51" customWidth="1"/>
    <col min="8998" max="9216" width="9.140625" style="51"/>
    <col min="9217" max="9217" width="3.85546875" style="51" customWidth="1"/>
    <col min="9218" max="9218" width="0.28515625" style="51" customWidth="1"/>
    <col min="9219" max="9220" width="22" style="51" customWidth="1"/>
    <col min="9221" max="9221" width="11" style="51" customWidth="1"/>
    <col min="9222" max="9222" width="3.85546875" style="51" customWidth="1"/>
    <col min="9223" max="9223" width="2" style="51" customWidth="1"/>
    <col min="9224" max="9225" width="0.85546875" style="51" customWidth="1"/>
    <col min="9226" max="9226" width="0.7109375" style="51" customWidth="1"/>
    <col min="9227" max="9227" width="2.5703125" style="51" customWidth="1"/>
    <col min="9228" max="9228" width="4.85546875" style="51" customWidth="1"/>
    <col min="9229" max="9229" width="0.5703125" style="51" customWidth="1"/>
    <col min="9230" max="9230" width="0.85546875" style="51" customWidth="1"/>
    <col min="9231" max="9231" width="1" style="51" customWidth="1"/>
    <col min="9232" max="9232" width="0.7109375" style="51" customWidth="1"/>
    <col min="9233" max="9233" width="8" style="51" customWidth="1"/>
    <col min="9234" max="9234" width="2.7109375" style="51" customWidth="1"/>
    <col min="9235" max="9236" width="1.7109375" style="51" customWidth="1"/>
    <col min="9237" max="9237" width="6.85546875" style="51" customWidth="1"/>
    <col min="9238" max="9238" width="0.85546875" style="51" customWidth="1"/>
    <col min="9239" max="9239" width="9.28515625" style="51" customWidth="1"/>
    <col min="9240" max="9240" width="0.140625" style="51" customWidth="1"/>
    <col min="9241" max="9241" width="12" style="51" customWidth="1"/>
    <col min="9242" max="9243" width="0.140625" style="51" customWidth="1"/>
    <col min="9244" max="9244" width="1.5703125" style="51" customWidth="1"/>
    <col min="9245" max="9245" width="8.140625" style="51" customWidth="1"/>
    <col min="9246" max="9246" width="0.140625" style="51" customWidth="1"/>
    <col min="9247" max="9249" width="0" style="51" hidden="1" customWidth="1"/>
    <col min="9250" max="9250" width="9.28515625" style="51" customWidth="1"/>
    <col min="9251" max="9251" width="9" style="51" customWidth="1"/>
    <col min="9252" max="9252" width="0.140625" style="51" customWidth="1"/>
    <col min="9253" max="9253" width="14.28515625" style="51" customWidth="1"/>
    <col min="9254" max="9472" width="9.140625" style="51"/>
    <col min="9473" max="9473" width="3.85546875" style="51" customWidth="1"/>
    <col min="9474" max="9474" width="0.28515625" style="51" customWidth="1"/>
    <col min="9475" max="9476" width="22" style="51" customWidth="1"/>
    <col min="9477" max="9477" width="11" style="51" customWidth="1"/>
    <col min="9478" max="9478" width="3.85546875" style="51" customWidth="1"/>
    <col min="9479" max="9479" width="2" style="51" customWidth="1"/>
    <col min="9480" max="9481" width="0.85546875" style="51" customWidth="1"/>
    <col min="9482" max="9482" width="0.7109375" style="51" customWidth="1"/>
    <col min="9483" max="9483" width="2.5703125" style="51" customWidth="1"/>
    <col min="9484" max="9484" width="4.85546875" style="51" customWidth="1"/>
    <col min="9485" max="9485" width="0.5703125" style="51" customWidth="1"/>
    <col min="9486" max="9486" width="0.85546875" style="51" customWidth="1"/>
    <col min="9487" max="9487" width="1" style="51" customWidth="1"/>
    <col min="9488" max="9488" width="0.7109375" style="51" customWidth="1"/>
    <col min="9489" max="9489" width="8" style="51" customWidth="1"/>
    <col min="9490" max="9490" width="2.7109375" style="51" customWidth="1"/>
    <col min="9491" max="9492" width="1.7109375" style="51" customWidth="1"/>
    <col min="9493" max="9493" width="6.85546875" style="51" customWidth="1"/>
    <col min="9494" max="9494" width="0.85546875" style="51" customWidth="1"/>
    <col min="9495" max="9495" width="9.28515625" style="51" customWidth="1"/>
    <col min="9496" max="9496" width="0.140625" style="51" customWidth="1"/>
    <col min="9497" max="9497" width="12" style="51" customWidth="1"/>
    <col min="9498" max="9499" width="0.140625" style="51" customWidth="1"/>
    <col min="9500" max="9500" width="1.5703125" style="51" customWidth="1"/>
    <col min="9501" max="9501" width="8.140625" style="51" customWidth="1"/>
    <col min="9502" max="9502" width="0.140625" style="51" customWidth="1"/>
    <col min="9503" max="9505" width="0" style="51" hidden="1" customWidth="1"/>
    <col min="9506" max="9506" width="9.28515625" style="51" customWidth="1"/>
    <col min="9507" max="9507" width="9" style="51" customWidth="1"/>
    <col min="9508" max="9508" width="0.140625" style="51" customWidth="1"/>
    <col min="9509" max="9509" width="14.28515625" style="51" customWidth="1"/>
    <col min="9510" max="9728" width="9.140625" style="51"/>
    <col min="9729" max="9729" width="3.85546875" style="51" customWidth="1"/>
    <col min="9730" max="9730" width="0.28515625" style="51" customWidth="1"/>
    <col min="9731" max="9732" width="22" style="51" customWidth="1"/>
    <col min="9733" max="9733" width="11" style="51" customWidth="1"/>
    <col min="9734" max="9734" width="3.85546875" style="51" customWidth="1"/>
    <col min="9735" max="9735" width="2" style="51" customWidth="1"/>
    <col min="9736" max="9737" width="0.85546875" style="51" customWidth="1"/>
    <col min="9738" max="9738" width="0.7109375" style="51" customWidth="1"/>
    <col min="9739" max="9739" width="2.5703125" style="51" customWidth="1"/>
    <col min="9740" max="9740" width="4.85546875" style="51" customWidth="1"/>
    <col min="9741" max="9741" width="0.5703125" style="51" customWidth="1"/>
    <col min="9742" max="9742" width="0.85546875" style="51" customWidth="1"/>
    <col min="9743" max="9743" width="1" style="51" customWidth="1"/>
    <col min="9744" max="9744" width="0.7109375" style="51" customWidth="1"/>
    <col min="9745" max="9745" width="8" style="51" customWidth="1"/>
    <col min="9746" max="9746" width="2.7109375" style="51" customWidth="1"/>
    <col min="9747" max="9748" width="1.7109375" style="51" customWidth="1"/>
    <col min="9749" max="9749" width="6.85546875" style="51" customWidth="1"/>
    <col min="9750" max="9750" width="0.85546875" style="51" customWidth="1"/>
    <col min="9751" max="9751" width="9.28515625" style="51" customWidth="1"/>
    <col min="9752" max="9752" width="0.140625" style="51" customWidth="1"/>
    <col min="9753" max="9753" width="12" style="51" customWidth="1"/>
    <col min="9754" max="9755" width="0.140625" style="51" customWidth="1"/>
    <col min="9756" max="9756" width="1.5703125" style="51" customWidth="1"/>
    <col min="9757" max="9757" width="8.140625" style="51" customWidth="1"/>
    <col min="9758" max="9758" width="0.140625" style="51" customWidth="1"/>
    <col min="9759" max="9761" width="0" style="51" hidden="1" customWidth="1"/>
    <col min="9762" max="9762" width="9.28515625" style="51" customWidth="1"/>
    <col min="9763" max="9763" width="9" style="51" customWidth="1"/>
    <col min="9764" max="9764" width="0.140625" style="51" customWidth="1"/>
    <col min="9765" max="9765" width="14.28515625" style="51" customWidth="1"/>
    <col min="9766" max="9984" width="9.140625" style="51"/>
    <col min="9985" max="9985" width="3.85546875" style="51" customWidth="1"/>
    <col min="9986" max="9986" width="0.28515625" style="51" customWidth="1"/>
    <col min="9987" max="9988" width="22" style="51" customWidth="1"/>
    <col min="9989" max="9989" width="11" style="51" customWidth="1"/>
    <col min="9990" max="9990" width="3.85546875" style="51" customWidth="1"/>
    <col min="9991" max="9991" width="2" style="51" customWidth="1"/>
    <col min="9992" max="9993" width="0.85546875" style="51" customWidth="1"/>
    <col min="9994" max="9994" width="0.7109375" style="51" customWidth="1"/>
    <col min="9995" max="9995" width="2.5703125" style="51" customWidth="1"/>
    <col min="9996" max="9996" width="4.85546875" style="51" customWidth="1"/>
    <col min="9997" max="9997" width="0.5703125" style="51" customWidth="1"/>
    <col min="9998" max="9998" width="0.85546875" style="51" customWidth="1"/>
    <col min="9999" max="9999" width="1" style="51" customWidth="1"/>
    <col min="10000" max="10000" width="0.7109375" style="51" customWidth="1"/>
    <col min="10001" max="10001" width="8" style="51" customWidth="1"/>
    <col min="10002" max="10002" width="2.7109375" style="51" customWidth="1"/>
    <col min="10003" max="10004" width="1.7109375" style="51" customWidth="1"/>
    <col min="10005" max="10005" width="6.85546875" style="51" customWidth="1"/>
    <col min="10006" max="10006" width="0.85546875" style="51" customWidth="1"/>
    <col min="10007" max="10007" width="9.28515625" style="51" customWidth="1"/>
    <col min="10008" max="10008" width="0.140625" style="51" customWidth="1"/>
    <col min="10009" max="10009" width="12" style="51" customWidth="1"/>
    <col min="10010" max="10011" width="0.140625" style="51" customWidth="1"/>
    <col min="10012" max="10012" width="1.5703125" style="51" customWidth="1"/>
    <col min="10013" max="10013" width="8.140625" style="51" customWidth="1"/>
    <col min="10014" max="10014" width="0.140625" style="51" customWidth="1"/>
    <col min="10015" max="10017" width="0" style="51" hidden="1" customWidth="1"/>
    <col min="10018" max="10018" width="9.28515625" style="51" customWidth="1"/>
    <col min="10019" max="10019" width="9" style="51" customWidth="1"/>
    <col min="10020" max="10020" width="0.140625" style="51" customWidth="1"/>
    <col min="10021" max="10021" width="14.28515625" style="51" customWidth="1"/>
    <col min="10022" max="10240" width="9.140625" style="51"/>
    <col min="10241" max="10241" width="3.85546875" style="51" customWidth="1"/>
    <col min="10242" max="10242" width="0.28515625" style="51" customWidth="1"/>
    <col min="10243" max="10244" width="22" style="51" customWidth="1"/>
    <col min="10245" max="10245" width="11" style="51" customWidth="1"/>
    <col min="10246" max="10246" width="3.85546875" style="51" customWidth="1"/>
    <col min="10247" max="10247" width="2" style="51" customWidth="1"/>
    <col min="10248" max="10249" width="0.85546875" style="51" customWidth="1"/>
    <col min="10250" max="10250" width="0.7109375" style="51" customWidth="1"/>
    <col min="10251" max="10251" width="2.5703125" style="51" customWidth="1"/>
    <col min="10252" max="10252" width="4.85546875" style="51" customWidth="1"/>
    <col min="10253" max="10253" width="0.5703125" style="51" customWidth="1"/>
    <col min="10254" max="10254" width="0.85546875" style="51" customWidth="1"/>
    <col min="10255" max="10255" width="1" style="51" customWidth="1"/>
    <col min="10256" max="10256" width="0.7109375" style="51" customWidth="1"/>
    <col min="10257" max="10257" width="8" style="51" customWidth="1"/>
    <col min="10258" max="10258" width="2.7109375" style="51" customWidth="1"/>
    <col min="10259" max="10260" width="1.7109375" style="51" customWidth="1"/>
    <col min="10261" max="10261" width="6.85546875" style="51" customWidth="1"/>
    <col min="10262" max="10262" width="0.85546875" style="51" customWidth="1"/>
    <col min="10263" max="10263" width="9.28515625" style="51" customWidth="1"/>
    <col min="10264" max="10264" width="0.140625" style="51" customWidth="1"/>
    <col min="10265" max="10265" width="12" style="51" customWidth="1"/>
    <col min="10266" max="10267" width="0.140625" style="51" customWidth="1"/>
    <col min="10268" max="10268" width="1.5703125" style="51" customWidth="1"/>
    <col min="10269" max="10269" width="8.140625" style="51" customWidth="1"/>
    <col min="10270" max="10270" width="0.140625" style="51" customWidth="1"/>
    <col min="10271" max="10273" width="0" style="51" hidden="1" customWidth="1"/>
    <col min="10274" max="10274" width="9.28515625" style="51" customWidth="1"/>
    <col min="10275" max="10275" width="9" style="51" customWidth="1"/>
    <col min="10276" max="10276" width="0.140625" style="51" customWidth="1"/>
    <col min="10277" max="10277" width="14.28515625" style="51" customWidth="1"/>
    <col min="10278" max="10496" width="9.140625" style="51"/>
    <col min="10497" max="10497" width="3.85546875" style="51" customWidth="1"/>
    <col min="10498" max="10498" width="0.28515625" style="51" customWidth="1"/>
    <col min="10499" max="10500" width="22" style="51" customWidth="1"/>
    <col min="10501" max="10501" width="11" style="51" customWidth="1"/>
    <col min="10502" max="10502" width="3.85546875" style="51" customWidth="1"/>
    <col min="10503" max="10503" width="2" style="51" customWidth="1"/>
    <col min="10504" max="10505" width="0.85546875" style="51" customWidth="1"/>
    <col min="10506" max="10506" width="0.7109375" style="51" customWidth="1"/>
    <col min="10507" max="10507" width="2.5703125" style="51" customWidth="1"/>
    <col min="10508" max="10508" width="4.85546875" style="51" customWidth="1"/>
    <col min="10509" max="10509" width="0.5703125" style="51" customWidth="1"/>
    <col min="10510" max="10510" width="0.85546875" style="51" customWidth="1"/>
    <col min="10511" max="10511" width="1" style="51" customWidth="1"/>
    <col min="10512" max="10512" width="0.7109375" style="51" customWidth="1"/>
    <col min="10513" max="10513" width="8" style="51" customWidth="1"/>
    <col min="10514" max="10514" width="2.7109375" style="51" customWidth="1"/>
    <col min="10515" max="10516" width="1.7109375" style="51" customWidth="1"/>
    <col min="10517" max="10517" width="6.85546875" style="51" customWidth="1"/>
    <col min="10518" max="10518" width="0.85546875" style="51" customWidth="1"/>
    <col min="10519" max="10519" width="9.28515625" style="51" customWidth="1"/>
    <col min="10520" max="10520" width="0.140625" style="51" customWidth="1"/>
    <col min="10521" max="10521" width="12" style="51" customWidth="1"/>
    <col min="10522" max="10523" width="0.140625" style="51" customWidth="1"/>
    <col min="10524" max="10524" width="1.5703125" style="51" customWidth="1"/>
    <col min="10525" max="10525" width="8.140625" style="51" customWidth="1"/>
    <col min="10526" max="10526" width="0.140625" style="51" customWidth="1"/>
    <col min="10527" max="10529" width="0" style="51" hidden="1" customWidth="1"/>
    <col min="10530" max="10530" width="9.28515625" style="51" customWidth="1"/>
    <col min="10531" max="10531" width="9" style="51" customWidth="1"/>
    <col min="10532" max="10532" width="0.140625" style="51" customWidth="1"/>
    <col min="10533" max="10533" width="14.28515625" style="51" customWidth="1"/>
    <col min="10534" max="10752" width="9.140625" style="51"/>
    <col min="10753" max="10753" width="3.85546875" style="51" customWidth="1"/>
    <col min="10754" max="10754" width="0.28515625" style="51" customWidth="1"/>
    <col min="10755" max="10756" width="22" style="51" customWidth="1"/>
    <col min="10757" max="10757" width="11" style="51" customWidth="1"/>
    <col min="10758" max="10758" width="3.85546875" style="51" customWidth="1"/>
    <col min="10759" max="10759" width="2" style="51" customWidth="1"/>
    <col min="10760" max="10761" width="0.85546875" style="51" customWidth="1"/>
    <col min="10762" max="10762" width="0.7109375" style="51" customWidth="1"/>
    <col min="10763" max="10763" width="2.5703125" style="51" customWidth="1"/>
    <col min="10764" max="10764" width="4.85546875" style="51" customWidth="1"/>
    <col min="10765" max="10765" width="0.5703125" style="51" customWidth="1"/>
    <col min="10766" max="10766" width="0.85546875" style="51" customWidth="1"/>
    <col min="10767" max="10767" width="1" style="51" customWidth="1"/>
    <col min="10768" max="10768" width="0.7109375" style="51" customWidth="1"/>
    <col min="10769" max="10769" width="8" style="51" customWidth="1"/>
    <col min="10770" max="10770" width="2.7109375" style="51" customWidth="1"/>
    <col min="10771" max="10772" width="1.7109375" style="51" customWidth="1"/>
    <col min="10773" max="10773" width="6.85546875" style="51" customWidth="1"/>
    <col min="10774" max="10774" width="0.85546875" style="51" customWidth="1"/>
    <col min="10775" max="10775" width="9.28515625" style="51" customWidth="1"/>
    <col min="10776" max="10776" width="0.140625" style="51" customWidth="1"/>
    <col min="10777" max="10777" width="12" style="51" customWidth="1"/>
    <col min="10778" max="10779" width="0.140625" style="51" customWidth="1"/>
    <col min="10780" max="10780" width="1.5703125" style="51" customWidth="1"/>
    <col min="10781" max="10781" width="8.140625" style="51" customWidth="1"/>
    <col min="10782" max="10782" width="0.140625" style="51" customWidth="1"/>
    <col min="10783" max="10785" width="0" style="51" hidden="1" customWidth="1"/>
    <col min="10786" max="10786" width="9.28515625" style="51" customWidth="1"/>
    <col min="10787" max="10787" width="9" style="51" customWidth="1"/>
    <col min="10788" max="10788" width="0.140625" style="51" customWidth="1"/>
    <col min="10789" max="10789" width="14.28515625" style="51" customWidth="1"/>
    <col min="10790" max="11008" width="9.140625" style="51"/>
    <col min="11009" max="11009" width="3.85546875" style="51" customWidth="1"/>
    <col min="11010" max="11010" width="0.28515625" style="51" customWidth="1"/>
    <col min="11011" max="11012" width="22" style="51" customWidth="1"/>
    <col min="11013" max="11013" width="11" style="51" customWidth="1"/>
    <col min="11014" max="11014" width="3.85546875" style="51" customWidth="1"/>
    <col min="11015" max="11015" width="2" style="51" customWidth="1"/>
    <col min="11016" max="11017" width="0.85546875" style="51" customWidth="1"/>
    <col min="11018" max="11018" width="0.7109375" style="51" customWidth="1"/>
    <col min="11019" max="11019" width="2.5703125" style="51" customWidth="1"/>
    <col min="11020" max="11020" width="4.85546875" style="51" customWidth="1"/>
    <col min="11021" max="11021" width="0.5703125" style="51" customWidth="1"/>
    <col min="11022" max="11022" width="0.85546875" style="51" customWidth="1"/>
    <col min="11023" max="11023" width="1" style="51" customWidth="1"/>
    <col min="11024" max="11024" width="0.7109375" style="51" customWidth="1"/>
    <col min="11025" max="11025" width="8" style="51" customWidth="1"/>
    <col min="11026" max="11026" width="2.7109375" style="51" customWidth="1"/>
    <col min="11027" max="11028" width="1.7109375" style="51" customWidth="1"/>
    <col min="11029" max="11029" width="6.85546875" style="51" customWidth="1"/>
    <col min="11030" max="11030" width="0.85546875" style="51" customWidth="1"/>
    <col min="11031" max="11031" width="9.28515625" style="51" customWidth="1"/>
    <col min="11032" max="11032" width="0.140625" style="51" customWidth="1"/>
    <col min="11033" max="11033" width="12" style="51" customWidth="1"/>
    <col min="11034" max="11035" width="0.140625" style="51" customWidth="1"/>
    <col min="11036" max="11036" width="1.5703125" style="51" customWidth="1"/>
    <col min="11037" max="11037" width="8.140625" style="51" customWidth="1"/>
    <col min="11038" max="11038" width="0.140625" style="51" customWidth="1"/>
    <col min="11039" max="11041" width="0" style="51" hidden="1" customWidth="1"/>
    <col min="11042" max="11042" width="9.28515625" style="51" customWidth="1"/>
    <col min="11043" max="11043" width="9" style="51" customWidth="1"/>
    <col min="11044" max="11044" width="0.140625" style="51" customWidth="1"/>
    <col min="11045" max="11045" width="14.28515625" style="51" customWidth="1"/>
    <col min="11046" max="11264" width="9.140625" style="51"/>
    <col min="11265" max="11265" width="3.85546875" style="51" customWidth="1"/>
    <col min="11266" max="11266" width="0.28515625" style="51" customWidth="1"/>
    <col min="11267" max="11268" width="22" style="51" customWidth="1"/>
    <col min="11269" max="11269" width="11" style="51" customWidth="1"/>
    <col min="11270" max="11270" width="3.85546875" style="51" customWidth="1"/>
    <col min="11271" max="11271" width="2" style="51" customWidth="1"/>
    <col min="11272" max="11273" width="0.85546875" style="51" customWidth="1"/>
    <col min="11274" max="11274" width="0.7109375" style="51" customWidth="1"/>
    <col min="11275" max="11275" width="2.5703125" style="51" customWidth="1"/>
    <col min="11276" max="11276" width="4.85546875" style="51" customWidth="1"/>
    <col min="11277" max="11277" width="0.5703125" style="51" customWidth="1"/>
    <col min="11278" max="11278" width="0.85546875" style="51" customWidth="1"/>
    <col min="11279" max="11279" width="1" style="51" customWidth="1"/>
    <col min="11280" max="11280" width="0.7109375" style="51" customWidth="1"/>
    <col min="11281" max="11281" width="8" style="51" customWidth="1"/>
    <col min="11282" max="11282" width="2.7109375" style="51" customWidth="1"/>
    <col min="11283" max="11284" width="1.7109375" style="51" customWidth="1"/>
    <col min="11285" max="11285" width="6.85546875" style="51" customWidth="1"/>
    <col min="11286" max="11286" width="0.85546875" style="51" customWidth="1"/>
    <col min="11287" max="11287" width="9.28515625" style="51" customWidth="1"/>
    <col min="11288" max="11288" width="0.140625" style="51" customWidth="1"/>
    <col min="11289" max="11289" width="12" style="51" customWidth="1"/>
    <col min="11290" max="11291" width="0.140625" style="51" customWidth="1"/>
    <col min="11292" max="11292" width="1.5703125" style="51" customWidth="1"/>
    <col min="11293" max="11293" width="8.140625" style="51" customWidth="1"/>
    <col min="11294" max="11294" width="0.140625" style="51" customWidth="1"/>
    <col min="11295" max="11297" width="0" style="51" hidden="1" customWidth="1"/>
    <col min="11298" max="11298" width="9.28515625" style="51" customWidth="1"/>
    <col min="11299" max="11299" width="9" style="51" customWidth="1"/>
    <col min="11300" max="11300" width="0.140625" style="51" customWidth="1"/>
    <col min="11301" max="11301" width="14.28515625" style="51" customWidth="1"/>
    <col min="11302" max="11520" width="9.140625" style="51"/>
    <col min="11521" max="11521" width="3.85546875" style="51" customWidth="1"/>
    <col min="11522" max="11522" width="0.28515625" style="51" customWidth="1"/>
    <col min="11523" max="11524" width="22" style="51" customWidth="1"/>
    <col min="11525" max="11525" width="11" style="51" customWidth="1"/>
    <col min="11526" max="11526" width="3.85546875" style="51" customWidth="1"/>
    <col min="11527" max="11527" width="2" style="51" customWidth="1"/>
    <col min="11528" max="11529" width="0.85546875" style="51" customWidth="1"/>
    <col min="11530" max="11530" width="0.7109375" style="51" customWidth="1"/>
    <col min="11531" max="11531" width="2.5703125" style="51" customWidth="1"/>
    <col min="11532" max="11532" width="4.85546875" style="51" customWidth="1"/>
    <col min="11533" max="11533" width="0.5703125" style="51" customWidth="1"/>
    <col min="11534" max="11534" width="0.85546875" style="51" customWidth="1"/>
    <col min="11535" max="11535" width="1" style="51" customWidth="1"/>
    <col min="11536" max="11536" width="0.7109375" style="51" customWidth="1"/>
    <col min="11537" max="11537" width="8" style="51" customWidth="1"/>
    <col min="11538" max="11538" width="2.7109375" style="51" customWidth="1"/>
    <col min="11539" max="11540" width="1.7109375" style="51" customWidth="1"/>
    <col min="11541" max="11541" width="6.85546875" style="51" customWidth="1"/>
    <col min="11542" max="11542" width="0.85546875" style="51" customWidth="1"/>
    <col min="11543" max="11543" width="9.28515625" style="51" customWidth="1"/>
    <col min="11544" max="11544" width="0.140625" style="51" customWidth="1"/>
    <col min="11545" max="11545" width="12" style="51" customWidth="1"/>
    <col min="11546" max="11547" width="0.140625" style="51" customWidth="1"/>
    <col min="11548" max="11548" width="1.5703125" style="51" customWidth="1"/>
    <col min="11549" max="11549" width="8.140625" style="51" customWidth="1"/>
    <col min="11550" max="11550" width="0.140625" style="51" customWidth="1"/>
    <col min="11551" max="11553" width="0" style="51" hidden="1" customWidth="1"/>
    <col min="11554" max="11554" width="9.28515625" style="51" customWidth="1"/>
    <col min="11555" max="11555" width="9" style="51" customWidth="1"/>
    <col min="11556" max="11556" width="0.140625" style="51" customWidth="1"/>
    <col min="11557" max="11557" width="14.28515625" style="51" customWidth="1"/>
    <col min="11558" max="11776" width="9.140625" style="51"/>
    <col min="11777" max="11777" width="3.85546875" style="51" customWidth="1"/>
    <col min="11778" max="11778" width="0.28515625" style="51" customWidth="1"/>
    <col min="11779" max="11780" width="22" style="51" customWidth="1"/>
    <col min="11781" max="11781" width="11" style="51" customWidth="1"/>
    <col min="11782" max="11782" width="3.85546875" style="51" customWidth="1"/>
    <col min="11783" max="11783" width="2" style="51" customWidth="1"/>
    <col min="11784" max="11785" width="0.85546875" style="51" customWidth="1"/>
    <col min="11786" max="11786" width="0.7109375" style="51" customWidth="1"/>
    <col min="11787" max="11787" width="2.5703125" style="51" customWidth="1"/>
    <col min="11788" max="11788" width="4.85546875" style="51" customWidth="1"/>
    <col min="11789" max="11789" width="0.5703125" style="51" customWidth="1"/>
    <col min="11790" max="11790" width="0.85546875" style="51" customWidth="1"/>
    <col min="11791" max="11791" width="1" style="51" customWidth="1"/>
    <col min="11792" max="11792" width="0.7109375" style="51" customWidth="1"/>
    <col min="11793" max="11793" width="8" style="51" customWidth="1"/>
    <col min="11794" max="11794" width="2.7109375" style="51" customWidth="1"/>
    <col min="11795" max="11796" width="1.7109375" style="51" customWidth="1"/>
    <col min="11797" max="11797" width="6.85546875" style="51" customWidth="1"/>
    <col min="11798" max="11798" width="0.85546875" style="51" customWidth="1"/>
    <col min="11799" max="11799" width="9.28515625" style="51" customWidth="1"/>
    <col min="11800" max="11800" width="0.140625" style="51" customWidth="1"/>
    <col min="11801" max="11801" width="12" style="51" customWidth="1"/>
    <col min="11802" max="11803" width="0.140625" style="51" customWidth="1"/>
    <col min="11804" max="11804" width="1.5703125" style="51" customWidth="1"/>
    <col min="11805" max="11805" width="8.140625" style="51" customWidth="1"/>
    <col min="11806" max="11806" width="0.140625" style="51" customWidth="1"/>
    <col min="11807" max="11809" width="0" style="51" hidden="1" customWidth="1"/>
    <col min="11810" max="11810" width="9.28515625" style="51" customWidth="1"/>
    <col min="11811" max="11811" width="9" style="51" customWidth="1"/>
    <col min="11812" max="11812" width="0.140625" style="51" customWidth="1"/>
    <col min="11813" max="11813" width="14.28515625" style="51" customWidth="1"/>
    <col min="11814" max="12032" width="9.140625" style="51"/>
    <col min="12033" max="12033" width="3.85546875" style="51" customWidth="1"/>
    <col min="12034" max="12034" width="0.28515625" style="51" customWidth="1"/>
    <col min="12035" max="12036" width="22" style="51" customWidth="1"/>
    <col min="12037" max="12037" width="11" style="51" customWidth="1"/>
    <col min="12038" max="12038" width="3.85546875" style="51" customWidth="1"/>
    <col min="12039" max="12039" width="2" style="51" customWidth="1"/>
    <col min="12040" max="12041" width="0.85546875" style="51" customWidth="1"/>
    <col min="12042" max="12042" width="0.7109375" style="51" customWidth="1"/>
    <col min="12043" max="12043" width="2.5703125" style="51" customWidth="1"/>
    <col min="12044" max="12044" width="4.85546875" style="51" customWidth="1"/>
    <col min="12045" max="12045" width="0.5703125" style="51" customWidth="1"/>
    <col min="12046" max="12046" width="0.85546875" style="51" customWidth="1"/>
    <col min="12047" max="12047" width="1" style="51" customWidth="1"/>
    <col min="12048" max="12048" width="0.7109375" style="51" customWidth="1"/>
    <col min="12049" max="12049" width="8" style="51" customWidth="1"/>
    <col min="12050" max="12050" width="2.7109375" style="51" customWidth="1"/>
    <col min="12051" max="12052" width="1.7109375" style="51" customWidth="1"/>
    <col min="12053" max="12053" width="6.85546875" style="51" customWidth="1"/>
    <col min="12054" max="12054" width="0.85546875" style="51" customWidth="1"/>
    <col min="12055" max="12055" width="9.28515625" style="51" customWidth="1"/>
    <col min="12056" max="12056" width="0.140625" style="51" customWidth="1"/>
    <col min="12057" max="12057" width="12" style="51" customWidth="1"/>
    <col min="12058" max="12059" width="0.140625" style="51" customWidth="1"/>
    <col min="12060" max="12060" width="1.5703125" style="51" customWidth="1"/>
    <col min="12061" max="12061" width="8.140625" style="51" customWidth="1"/>
    <col min="12062" max="12062" width="0.140625" style="51" customWidth="1"/>
    <col min="12063" max="12065" width="0" style="51" hidden="1" customWidth="1"/>
    <col min="12066" max="12066" width="9.28515625" style="51" customWidth="1"/>
    <col min="12067" max="12067" width="9" style="51" customWidth="1"/>
    <col min="12068" max="12068" width="0.140625" style="51" customWidth="1"/>
    <col min="12069" max="12069" width="14.28515625" style="51" customWidth="1"/>
    <col min="12070" max="12288" width="9.140625" style="51"/>
    <col min="12289" max="12289" width="3.85546875" style="51" customWidth="1"/>
    <col min="12290" max="12290" width="0.28515625" style="51" customWidth="1"/>
    <col min="12291" max="12292" width="22" style="51" customWidth="1"/>
    <col min="12293" max="12293" width="11" style="51" customWidth="1"/>
    <col min="12294" max="12294" width="3.85546875" style="51" customWidth="1"/>
    <col min="12295" max="12295" width="2" style="51" customWidth="1"/>
    <col min="12296" max="12297" width="0.85546875" style="51" customWidth="1"/>
    <col min="12298" max="12298" width="0.7109375" style="51" customWidth="1"/>
    <col min="12299" max="12299" width="2.5703125" style="51" customWidth="1"/>
    <col min="12300" max="12300" width="4.85546875" style="51" customWidth="1"/>
    <col min="12301" max="12301" width="0.5703125" style="51" customWidth="1"/>
    <col min="12302" max="12302" width="0.85546875" style="51" customWidth="1"/>
    <col min="12303" max="12303" width="1" style="51" customWidth="1"/>
    <col min="12304" max="12304" width="0.7109375" style="51" customWidth="1"/>
    <col min="12305" max="12305" width="8" style="51" customWidth="1"/>
    <col min="12306" max="12306" width="2.7109375" style="51" customWidth="1"/>
    <col min="12307" max="12308" width="1.7109375" style="51" customWidth="1"/>
    <col min="12309" max="12309" width="6.85546875" style="51" customWidth="1"/>
    <col min="12310" max="12310" width="0.85546875" style="51" customWidth="1"/>
    <col min="12311" max="12311" width="9.28515625" style="51" customWidth="1"/>
    <col min="12312" max="12312" width="0.140625" style="51" customWidth="1"/>
    <col min="12313" max="12313" width="12" style="51" customWidth="1"/>
    <col min="12314" max="12315" width="0.140625" style="51" customWidth="1"/>
    <col min="12316" max="12316" width="1.5703125" style="51" customWidth="1"/>
    <col min="12317" max="12317" width="8.140625" style="51" customWidth="1"/>
    <col min="12318" max="12318" width="0.140625" style="51" customWidth="1"/>
    <col min="12319" max="12321" width="0" style="51" hidden="1" customWidth="1"/>
    <col min="12322" max="12322" width="9.28515625" style="51" customWidth="1"/>
    <col min="12323" max="12323" width="9" style="51" customWidth="1"/>
    <col min="12324" max="12324" width="0.140625" style="51" customWidth="1"/>
    <col min="12325" max="12325" width="14.28515625" style="51" customWidth="1"/>
    <col min="12326" max="12544" width="9.140625" style="51"/>
    <col min="12545" max="12545" width="3.85546875" style="51" customWidth="1"/>
    <col min="12546" max="12546" width="0.28515625" style="51" customWidth="1"/>
    <col min="12547" max="12548" width="22" style="51" customWidth="1"/>
    <col min="12549" max="12549" width="11" style="51" customWidth="1"/>
    <col min="12550" max="12550" width="3.85546875" style="51" customWidth="1"/>
    <col min="12551" max="12551" width="2" style="51" customWidth="1"/>
    <col min="12552" max="12553" width="0.85546875" style="51" customWidth="1"/>
    <col min="12554" max="12554" width="0.7109375" style="51" customWidth="1"/>
    <col min="12555" max="12555" width="2.5703125" style="51" customWidth="1"/>
    <col min="12556" max="12556" width="4.85546875" style="51" customWidth="1"/>
    <col min="12557" max="12557" width="0.5703125" style="51" customWidth="1"/>
    <col min="12558" max="12558" width="0.85546875" style="51" customWidth="1"/>
    <col min="12559" max="12559" width="1" style="51" customWidth="1"/>
    <col min="12560" max="12560" width="0.7109375" style="51" customWidth="1"/>
    <col min="12561" max="12561" width="8" style="51" customWidth="1"/>
    <col min="12562" max="12562" width="2.7109375" style="51" customWidth="1"/>
    <col min="12563" max="12564" width="1.7109375" style="51" customWidth="1"/>
    <col min="12565" max="12565" width="6.85546875" style="51" customWidth="1"/>
    <col min="12566" max="12566" width="0.85546875" style="51" customWidth="1"/>
    <col min="12567" max="12567" width="9.28515625" style="51" customWidth="1"/>
    <col min="12568" max="12568" width="0.140625" style="51" customWidth="1"/>
    <col min="12569" max="12569" width="12" style="51" customWidth="1"/>
    <col min="12570" max="12571" width="0.140625" style="51" customWidth="1"/>
    <col min="12572" max="12572" width="1.5703125" style="51" customWidth="1"/>
    <col min="12573" max="12573" width="8.140625" style="51" customWidth="1"/>
    <col min="12574" max="12574" width="0.140625" style="51" customWidth="1"/>
    <col min="12575" max="12577" width="0" style="51" hidden="1" customWidth="1"/>
    <col min="12578" max="12578" width="9.28515625" style="51" customWidth="1"/>
    <col min="12579" max="12579" width="9" style="51" customWidth="1"/>
    <col min="12580" max="12580" width="0.140625" style="51" customWidth="1"/>
    <col min="12581" max="12581" width="14.28515625" style="51" customWidth="1"/>
    <col min="12582" max="12800" width="9.140625" style="51"/>
    <col min="12801" max="12801" width="3.85546875" style="51" customWidth="1"/>
    <col min="12802" max="12802" width="0.28515625" style="51" customWidth="1"/>
    <col min="12803" max="12804" width="22" style="51" customWidth="1"/>
    <col min="12805" max="12805" width="11" style="51" customWidth="1"/>
    <col min="12806" max="12806" width="3.85546875" style="51" customWidth="1"/>
    <col min="12807" max="12807" width="2" style="51" customWidth="1"/>
    <col min="12808" max="12809" width="0.85546875" style="51" customWidth="1"/>
    <col min="12810" max="12810" width="0.7109375" style="51" customWidth="1"/>
    <col min="12811" max="12811" width="2.5703125" style="51" customWidth="1"/>
    <col min="12812" max="12812" width="4.85546875" style="51" customWidth="1"/>
    <col min="12813" max="12813" width="0.5703125" style="51" customWidth="1"/>
    <col min="12814" max="12814" width="0.85546875" style="51" customWidth="1"/>
    <col min="12815" max="12815" width="1" style="51" customWidth="1"/>
    <col min="12816" max="12816" width="0.7109375" style="51" customWidth="1"/>
    <col min="12817" max="12817" width="8" style="51" customWidth="1"/>
    <col min="12818" max="12818" width="2.7109375" style="51" customWidth="1"/>
    <col min="12819" max="12820" width="1.7109375" style="51" customWidth="1"/>
    <col min="12821" max="12821" width="6.85546875" style="51" customWidth="1"/>
    <col min="12822" max="12822" width="0.85546875" style="51" customWidth="1"/>
    <col min="12823" max="12823" width="9.28515625" style="51" customWidth="1"/>
    <col min="12824" max="12824" width="0.140625" style="51" customWidth="1"/>
    <col min="12825" max="12825" width="12" style="51" customWidth="1"/>
    <col min="12826" max="12827" width="0.140625" style="51" customWidth="1"/>
    <col min="12828" max="12828" width="1.5703125" style="51" customWidth="1"/>
    <col min="12829" max="12829" width="8.140625" style="51" customWidth="1"/>
    <col min="12830" max="12830" width="0.140625" style="51" customWidth="1"/>
    <col min="12831" max="12833" width="0" style="51" hidden="1" customWidth="1"/>
    <col min="12834" max="12834" width="9.28515625" style="51" customWidth="1"/>
    <col min="12835" max="12835" width="9" style="51" customWidth="1"/>
    <col min="12836" max="12836" width="0.140625" style="51" customWidth="1"/>
    <col min="12837" max="12837" width="14.28515625" style="51" customWidth="1"/>
    <col min="12838" max="13056" width="9.140625" style="51"/>
    <col min="13057" max="13057" width="3.85546875" style="51" customWidth="1"/>
    <col min="13058" max="13058" width="0.28515625" style="51" customWidth="1"/>
    <col min="13059" max="13060" width="22" style="51" customWidth="1"/>
    <col min="13061" max="13061" width="11" style="51" customWidth="1"/>
    <col min="13062" max="13062" width="3.85546875" style="51" customWidth="1"/>
    <col min="13063" max="13063" width="2" style="51" customWidth="1"/>
    <col min="13064" max="13065" width="0.85546875" style="51" customWidth="1"/>
    <col min="13066" max="13066" width="0.7109375" style="51" customWidth="1"/>
    <col min="13067" max="13067" width="2.5703125" style="51" customWidth="1"/>
    <col min="13068" max="13068" width="4.85546875" style="51" customWidth="1"/>
    <col min="13069" max="13069" width="0.5703125" style="51" customWidth="1"/>
    <col min="13070" max="13070" width="0.85546875" style="51" customWidth="1"/>
    <col min="13071" max="13071" width="1" style="51" customWidth="1"/>
    <col min="13072" max="13072" width="0.7109375" style="51" customWidth="1"/>
    <col min="13073" max="13073" width="8" style="51" customWidth="1"/>
    <col min="13074" max="13074" width="2.7109375" style="51" customWidth="1"/>
    <col min="13075" max="13076" width="1.7109375" style="51" customWidth="1"/>
    <col min="13077" max="13077" width="6.85546875" style="51" customWidth="1"/>
    <col min="13078" max="13078" width="0.85546875" style="51" customWidth="1"/>
    <col min="13079" max="13079" width="9.28515625" style="51" customWidth="1"/>
    <col min="13080" max="13080" width="0.140625" style="51" customWidth="1"/>
    <col min="13081" max="13081" width="12" style="51" customWidth="1"/>
    <col min="13082" max="13083" width="0.140625" style="51" customWidth="1"/>
    <col min="13084" max="13084" width="1.5703125" style="51" customWidth="1"/>
    <col min="13085" max="13085" width="8.140625" style="51" customWidth="1"/>
    <col min="13086" max="13086" width="0.140625" style="51" customWidth="1"/>
    <col min="13087" max="13089" width="0" style="51" hidden="1" customWidth="1"/>
    <col min="13090" max="13090" width="9.28515625" style="51" customWidth="1"/>
    <col min="13091" max="13091" width="9" style="51" customWidth="1"/>
    <col min="13092" max="13092" width="0.140625" style="51" customWidth="1"/>
    <col min="13093" max="13093" width="14.28515625" style="51" customWidth="1"/>
    <col min="13094" max="13312" width="9.140625" style="51"/>
    <col min="13313" max="13313" width="3.85546875" style="51" customWidth="1"/>
    <col min="13314" max="13314" width="0.28515625" style="51" customWidth="1"/>
    <col min="13315" max="13316" width="22" style="51" customWidth="1"/>
    <col min="13317" max="13317" width="11" style="51" customWidth="1"/>
    <col min="13318" max="13318" width="3.85546875" style="51" customWidth="1"/>
    <col min="13319" max="13319" width="2" style="51" customWidth="1"/>
    <col min="13320" max="13321" width="0.85546875" style="51" customWidth="1"/>
    <col min="13322" max="13322" width="0.7109375" style="51" customWidth="1"/>
    <col min="13323" max="13323" width="2.5703125" style="51" customWidth="1"/>
    <col min="13324" max="13324" width="4.85546875" style="51" customWidth="1"/>
    <col min="13325" max="13325" width="0.5703125" style="51" customWidth="1"/>
    <col min="13326" max="13326" width="0.85546875" style="51" customWidth="1"/>
    <col min="13327" max="13327" width="1" style="51" customWidth="1"/>
    <col min="13328" max="13328" width="0.7109375" style="51" customWidth="1"/>
    <col min="13329" max="13329" width="8" style="51" customWidth="1"/>
    <col min="13330" max="13330" width="2.7109375" style="51" customWidth="1"/>
    <col min="13331" max="13332" width="1.7109375" style="51" customWidth="1"/>
    <col min="13333" max="13333" width="6.85546875" style="51" customWidth="1"/>
    <col min="13334" max="13334" width="0.85546875" style="51" customWidth="1"/>
    <col min="13335" max="13335" width="9.28515625" style="51" customWidth="1"/>
    <col min="13336" max="13336" width="0.140625" style="51" customWidth="1"/>
    <col min="13337" max="13337" width="12" style="51" customWidth="1"/>
    <col min="13338" max="13339" width="0.140625" style="51" customWidth="1"/>
    <col min="13340" max="13340" width="1.5703125" style="51" customWidth="1"/>
    <col min="13341" max="13341" width="8.140625" style="51" customWidth="1"/>
    <col min="13342" max="13342" width="0.140625" style="51" customWidth="1"/>
    <col min="13343" max="13345" width="0" style="51" hidden="1" customWidth="1"/>
    <col min="13346" max="13346" width="9.28515625" style="51" customWidth="1"/>
    <col min="13347" max="13347" width="9" style="51" customWidth="1"/>
    <col min="13348" max="13348" width="0.140625" style="51" customWidth="1"/>
    <col min="13349" max="13349" width="14.28515625" style="51" customWidth="1"/>
    <col min="13350" max="13568" width="9.140625" style="51"/>
    <col min="13569" max="13569" width="3.85546875" style="51" customWidth="1"/>
    <col min="13570" max="13570" width="0.28515625" style="51" customWidth="1"/>
    <col min="13571" max="13572" width="22" style="51" customWidth="1"/>
    <col min="13573" max="13573" width="11" style="51" customWidth="1"/>
    <col min="13574" max="13574" width="3.85546875" style="51" customWidth="1"/>
    <col min="13575" max="13575" width="2" style="51" customWidth="1"/>
    <col min="13576" max="13577" width="0.85546875" style="51" customWidth="1"/>
    <col min="13578" max="13578" width="0.7109375" style="51" customWidth="1"/>
    <col min="13579" max="13579" width="2.5703125" style="51" customWidth="1"/>
    <col min="13580" max="13580" width="4.85546875" style="51" customWidth="1"/>
    <col min="13581" max="13581" width="0.5703125" style="51" customWidth="1"/>
    <col min="13582" max="13582" width="0.85546875" style="51" customWidth="1"/>
    <col min="13583" max="13583" width="1" style="51" customWidth="1"/>
    <col min="13584" max="13584" width="0.7109375" style="51" customWidth="1"/>
    <col min="13585" max="13585" width="8" style="51" customWidth="1"/>
    <col min="13586" max="13586" width="2.7109375" style="51" customWidth="1"/>
    <col min="13587" max="13588" width="1.7109375" style="51" customWidth="1"/>
    <col min="13589" max="13589" width="6.85546875" style="51" customWidth="1"/>
    <col min="13590" max="13590" width="0.85546875" style="51" customWidth="1"/>
    <col min="13591" max="13591" width="9.28515625" style="51" customWidth="1"/>
    <col min="13592" max="13592" width="0.140625" style="51" customWidth="1"/>
    <col min="13593" max="13593" width="12" style="51" customWidth="1"/>
    <col min="13594" max="13595" width="0.140625" style="51" customWidth="1"/>
    <col min="13596" max="13596" width="1.5703125" style="51" customWidth="1"/>
    <col min="13597" max="13597" width="8.140625" style="51" customWidth="1"/>
    <col min="13598" max="13598" width="0.140625" style="51" customWidth="1"/>
    <col min="13599" max="13601" width="0" style="51" hidden="1" customWidth="1"/>
    <col min="13602" max="13602" width="9.28515625" style="51" customWidth="1"/>
    <col min="13603" max="13603" width="9" style="51" customWidth="1"/>
    <col min="13604" max="13604" width="0.140625" style="51" customWidth="1"/>
    <col min="13605" max="13605" width="14.28515625" style="51" customWidth="1"/>
    <col min="13606" max="13824" width="9.140625" style="51"/>
    <col min="13825" max="13825" width="3.85546875" style="51" customWidth="1"/>
    <col min="13826" max="13826" width="0.28515625" style="51" customWidth="1"/>
    <col min="13827" max="13828" width="22" style="51" customWidth="1"/>
    <col min="13829" max="13829" width="11" style="51" customWidth="1"/>
    <col min="13830" max="13830" width="3.85546875" style="51" customWidth="1"/>
    <col min="13831" max="13831" width="2" style="51" customWidth="1"/>
    <col min="13832" max="13833" width="0.85546875" style="51" customWidth="1"/>
    <col min="13834" max="13834" width="0.7109375" style="51" customWidth="1"/>
    <col min="13835" max="13835" width="2.5703125" style="51" customWidth="1"/>
    <col min="13836" max="13836" width="4.85546875" style="51" customWidth="1"/>
    <col min="13837" max="13837" width="0.5703125" style="51" customWidth="1"/>
    <col min="13838" max="13838" width="0.85546875" style="51" customWidth="1"/>
    <col min="13839" max="13839" width="1" style="51" customWidth="1"/>
    <col min="13840" max="13840" width="0.7109375" style="51" customWidth="1"/>
    <col min="13841" max="13841" width="8" style="51" customWidth="1"/>
    <col min="13842" max="13842" width="2.7109375" style="51" customWidth="1"/>
    <col min="13843" max="13844" width="1.7109375" style="51" customWidth="1"/>
    <col min="13845" max="13845" width="6.85546875" style="51" customWidth="1"/>
    <col min="13846" max="13846" width="0.85546875" style="51" customWidth="1"/>
    <col min="13847" max="13847" width="9.28515625" style="51" customWidth="1"/>
    <col min="13848" max="13848" width="0.140625" style="51" customWidth="1"/>
    <col min="13849" max="13849" width="12" style="51" customWidth="1"/>
    <col min="13850" max="13851" width="0.140625" style="51" customWidth="1"/>
    <col min="13852" max="13852" width="1.5703125" style="51" customWidth="1"/>
    <col min="13853" max="13853" width="8.140625" style="51" customWidth="1"/>
    <col min="13854" max="13854" width="0.140625" style="51" customWidth="1"/>
    <col min="13855" max="13857" width="0" style="51" hidden="1" customWidth="1"/>
    <col min="13858" max="13858" width="9.28515625" style="51" customWidth="1"/>
    <col min="13859" max="13859" width="9" style="51" customWidth="1"/>
    <col min="13860" max="13860" width="0.140625" style="51" customWidth="1"/>
    <col min="13861" max="13861" width="14.28515625" style="51" customWidth="1"/>
    <col min="13862" max="14080" width="9.140625" style="51"/>
    <col min="14081" max="14081" width="3.85546875" style="51" customWidth="1"/>
    <col min="14082" max="14082" width="0.28515625" style="51" customWidth="1"/>
    <col min="14083" max="14084" width="22" style="51" customWidth="1"/>
    <col min="14085" max="14085" width="11" style="51" customWidth="1"/>
    <col min="14086" max="14086" width="3.85546875" style="51" customWidth="1"/>
    <col min="14087" max="14087" width="2" style="51" customWidth="1"/>
    <col min="14088" max="14089" width="0.85546875" style="51" customWidth="1"/>
    <col min="14090" max="14090" width="0.7109375" style="51" customWidth="1"/>
    <col min="14091" max="14091" width="2.5703125" style="51" customWidth="1"/>
    <col min="14092" max="14092" width="4.85546875" style="51" customWidth="1"/>
    <col min="14093" max="14093" width="0.5703125" style="51" customWidth="1"/>
    <col min="14094" max="14094" width="0.85546875" style="51" customWidth="1"/>
    <col min="14095" max="14095" width="1" style="51" customWidth="1"/>
    <col min="14096" max="14096" width="0.7109375" style="51" customWidth="1"/>
    <col min="14097" max="14097" width="8" style="51" customWidth="1"/>
    <col min="14098" max="14098" width="2.7109375" style="51" customWidth="1"/>
    <col min="14099" max="14100" width="1.7109375" style="51" customWidth="1"/>
    <col min="14101" max="14101" width="6.85546875" style="51" customWidth="1"/>
    <col min="14102" max="14102" width="0.85546875" style="51" customWidth="1"/>
    <col min="14103" max="14103" width="9.28515625" style="51" customWidth="1"/>
    <col min="14104" max="14104" width="0.140625" style="51" customWidth="1"/>
    <col min="14105" max="14105" width="12" style="51" customWidth="1"/>
    <col min="14106" max="14107" width="0.140625" style="51" customWidth="1"/>
    <col min="14108" max="14108" width="1.5703125" style="51" customWidth="1"/>
    <col min="14109" max="14109" width="8.140625" style="51" customWidth="1"/>
    <col min="14110" max="14110" width="0.140625" style="51" customWidth="1"/>
    <col min="14111" max="14113" width="0" style="51" hidden="1" customWidth="1"/>
    <col min="14114" max="14114" width="9.28515625" style="51" customWidth="1"/>
    <col min="14115" max="14115" width="9" style="51" customWidth="1"/>
    <col min="14116" max="14116" width="0.140625" style="51" customWidth="1"/>
    <col min="14117" max="14117" width="14.28515625" style="51" customWidth="1"/>
    <col min="14118" max="14336" width="9.140625" style="51"/>
    <col min="14337" max="14337" width="3.85546875" style="51" customWidth="1"/>
    <col min="14338" max="14338" width="0.28515625" style="51" customWidth="1"/>
    <col min="14339" max="14340" width="22" style="51" customWidth="1"/>
    <col min="14341" max="14341" width="11" style="51" customWidth="1"/>
    <col min="14342" max="14342" width="3.85546875" style="51" customWidth="1"/>
    <col min="14343" max="14343" width="2" style="51" customWidth="1"/>
    <col min="14344" max="14345" width="0.85546875" style="51" customWidth="1"/>
    <col min="14346" max="14346" width="0.7109375" style="51" customWidth="1"/>
    <col min="14347" max="14347" width="2.5703125" style="51" customWidth="1"/>
    <col min="14348" max="14348" width="4.85546875" style="51" customWidth="1"/>
    <col min="14349" max="14349" width="0.5703125" style="51" customWidth="1"/>
    <col min="14350" max="14350" width="0.85546875" style="51" customWidth="1"/>
    <col min="14351" max="14351" width="1" style="51" customWidth="1"/>
    <col min="14352" max="14352" width="0.7109375" style="51" customWidth="1"/>
    <col min="14353" max="14353" width="8" style="51" customWidth="1"/>
    <col min="14354" max="14354" width="2.7109375" style="51" customWidth="1"/>
    <col min="14355" max="14356" width="1.7109375" style="51" customWidth="1"/>
    <col min="14357" max="14357" width="6.85546875" style="51" customWidth="1"/>
    <col min="14358" max="14358" width="0.85546875" style="51" customWidth="1"/>
    <col min="14359" max="14359" width="9.28515625" style="51" customWidth="1"/>
    <col min="14360" max="14360" width="0.140625" style="51" customWidth="1"/>
    <col min="14361" max="14361" width="12" style="51" customWidth="1"/>
    <col min="14362" max="14363" width="0.140625" style="51" customWidth="1"/>
    <col min="14364" max="14364" width="1.5703125" style="51" customWidth="1"/>
    <col min="14365" max="14365" width="8.140625" style="51" customWidth="1"/>
    <col min="14366" max="14366" width="0.140625" style="51" customWidth="1"/>
    <col min="14367" max="14369" width="0" style="51" hidden="1" customWidth="1"/>
    <col min="14370" max="14370" width="9.28515625" style="51" customWidth="1"/>
    <col min="14371" max="14371" width="9" style="51" customWidth="1"/>
    <col min="14372" max="14372" width="0.140625" style="51" customWidth="1"/>
    <col min="14373" max="14373" width="14.28515625" style="51" customWidth="1"/>
    <col min="14374" max="14592" width="9.140625" style="51"/>
    <col min="14593" max="14593" width="3.85546875" style="51" customWidth="1"/>
    <col min="14594" max="14594" width="0.28515625" style="51" customWidth="1"/>
    <col min="14595" max="14596" width="22" style="51" customWidth="1"/>
    <col min="14597" max="14597" width="11" style="51" customWidth="1"/>
    <col min="14598" max="14598" width="3.85546875" style="51" customWidth="1"/>
    <col min="14599" max="14599" width="2" style="51" customWidth="1"/>
    <col min="14600" max="14601" width="0.85546875" style="51" customWidth="1"/>
    <col min="14602" max="14602" width="0.7109375" style="51" customWidth="1"/>
    <col min="14603" max="14603" width="2.5703125" style="51" customWidth="1"/>
    <col min="14604" max="14604" width="4.85546875" style="51" customWidth="1"/>
    <col min="14605" max="14605" width="0.5703125" style="51" customWidth="1"/>
    <col min="14606" max="14606" width="0.85546875" style="51" customWidth="1"/>
    <col min="14607" max="14607" width="1" style="51" customWidth="1"/>
    <col min="14608" max="14608" width="0.7109375" style="51" customWidth="1"/>
    <col min="14609" max="14609" width="8" style="51" customWidth="1"/>
    <col min="14610" max="14610" width="2.7109375" style="51" customWidth="1"/>
    <col min="14611" max="14612" width="1.7109375" style="51" customWidth="1"/>
    <col min="14613" max="14613" width="6.85546875" style="51" customWidth="1"/>
    <col min="14614" max="14614" width="0.85546875" style="51" customWidth="1"/>
    <col min="14615" max="14615" width="9.28515625" style="51" customWidth="1"/>
    <col min="14616" max="14616" width="0.140625" style="51" customWidth="1"/>
    <col min="14617" max="14617" width="12" style="51" customWidth="1"/>
    <col min="14618" max="14619" width="0.140625" style="51" customWidth="1"/>
    <col min="14620" max="14620" width="1.5703125" style="51" customWidth="1"/>
    <col min="14621" max="14621" width="8.140625" style="51" customWidth="1"/>
    <col min="14622" max="14622" width="0.140625" style="51" customWidth="1"/>
    <col min="14623" max="14625" width="0" style="51" hidden="1" customWidth="1"/>
    <col min="14626" max="14626" width="9.28515625" style="51" customWidth="1"/>
    <col min="14627" max="14627" width="9" style="51" customWidth="1"/>
    <col min="14628" max="14628" width="0.140625" style="51" customWidth="1"/>
    <col min="14629" max="14629" width="14.28515625" style="51" customWidth="1"/>
    <col min="14630" max="14848" width="9.140625" style="51"/>
    <col min="14849" max="14849" width="3.85546875" style="51" customWidth="1"/>
    <col min="14850" max="14850" width="0.28515625" style="51" customWidth="1"/>
    <col min="14851" max="14852" width="22" style="51" customWidth="1"/>
    <col min="14853" max="14853" width="11" style="51" customWidth="1"/>
    <col min="14854" max="14854" width="3.85546875" style="51" customWidth="1"/>
    <col min="14855" max="14855" width="2" style="51" customWidth="1"/>
    <col min="14856" max="14857" width="0.85546875" style="51" customWidth="1"/>
    <col min="14858" max="14858" width="0.7109375" style="51" customWidth="1"/>
    <col min="14859" max="14859" width="2.5703125" style="51" customWidth="1"/>
    <col min="14860" max="14860" width="4.85546875" style="51" customWidth="1"/>
    <col min="14861" max="14861" width="0.5703125" style="51" customWidth="1"/>
    <col min="14862" max="14862" width="0.85546875" style="51" customWidth="1"/>
    <col min="14863" max="14863" width="1" style="51" customWidth="1"/>
    <col min="14864" max="14864" width="0.7109375" style="51" customWidth="1"/>
    <col min="14865" max="14865" width="8" style="51" customWidth="1"/>
    <col min="14866" max="14866" width="2.7109375" style="51" customWidth="1"/>
    <col min="14867" max="14868" width="1.7109375" style="51" customWidth="1"/>
    <col min="14869" max="14869" width="6.85546875" style="51" customWidth="1"/>
    <col min="14870" max="14870" width="0.85546875" style="51" customWidth="1"/>
    <col min="14871" max="14871" width="9.28515625" style="51" customWidth="1"/>
    <col min="14872" max="14872" width="0.140625" style="51" customWidth="1"/>
    <col min="14873" max="14873" width="12" style="51" customWidth="1"/>
    <col min="14874" max="14875" width="0.140625" style="51" customWidth="1"/>
    <col min="14876" max="14876" width="1.5703125" style="51" customWidth="1"/>
    <col min="14877" max="14877" width="8.140625" style="51" customWidth="1"/>
    <col min="14878" max="14878" width="0.140625" style="51" customWidth="1"/>
    <col min="14879" max="14881" width="0" style="51" hidden="1" customWidth="1"/>
    <col min="14882" max="14882" width="9.28515625" style="51" customWidth="1"/>
    <col min="14883" max="14883" width="9" style="51" customWidth="1"/>
    <col min="14884" max="14884" width="0.140625" style="51" customWidth="1"/>
    <col min="14885" max="14885" width="14.28515625" style="51" customWidth="1"/>
    <col min="14886" max="15104" width="9.140625" style="51"/>
    <col min="15105" max="15105" width="3.85546875" style="51" customWidth="1"/>
    <col min="15106" max="15106" width="0.28515625" style="51" customWidth="1"/>
    <col min="15107" max="15108" width="22" style="51" customWidth="1"/>
    <col min="15109" max="15109" width="11" style="51" customWidth="1"/>
    <col min="15110" max="15110" width="3.85546875" style="51" customWidth="1"/>
    <col min="15111" max="15111" width="2" style="51" customWidth="1"/>
    <col min="15112" max="15113" width="0.85546875" style="51" customWidth="1"/>
    <col min="15114" max="15114" width="0.7109375" style="51" customWidth="1"/>
    <col min="15115" max="15115" width="2.5703125" style="51" customWidth="1"/>
    <col min="15116" max="15116" width="4.85546875" style="51" customWidth="1"/>
    <col min="15117" max="15117" width="0.5703125" style="51" customWidth="1"/>
    <col min="15118" max="15118" width="0.85546875" style="51" customWidth="1"/>
    <col min="15119" max="15119" width="1" style="51" customWidth="1"/>
    <col min="15120" max="15120" width="0.7109375" style="51" customWidth="1"/>
    <col min="15121" max="15121" width="8" style="51" customWidth="1"/>
    <col min="15122" max="15122" width="2.7109375" style="51" customWidth="1"/>
    <col min="15123" max="15124" width="1.7109375" style="51" customWidth="1"/>
    <col min="15125" max="15125" width="6.85546875" style="51" customWidth="1"/>
    <col min="15126" max="15126" width="0.85546875" style="51" customWidth="1"/>
    <col min="15127" max="15127" width="9.28515625" style="51" customWidth="1"/>
    <col min="15128" max="15128" width="0.140625" style="51" customWidth="1"/>
    <col min="15129" max="15129" width="12" style="51" customWidth="1"/>
    <col min="15130" max="15131" width="0.140625" style="51" customWidth="1"/>
    <col min="15132" max="15132" width="1.5703125" style="51" customWidth="1"/>
    <col min="15133" max="15133" width="8.140625" style="51" customWidth="1"/>
    <col min="15134" max="15134" width="0.140625" style="51" customWidth="1"/>
    <col min="15135" max="15137" width="0" style="51" hidden="1" customWidth="1"/>
    <col min="15138" max="15138" width="9.28515625" style="51" customWidth="1"/>
    <col min="15139" max="15139" width="9" style="51" customWidth="1"/>
    <col min="15140" max="15140" width="0.140625" style="51" customWidth="1"/>
    <col min="15141" max="15141" width="14.28515625" style="51" customWidth="1"/>
    <col min="15142" max="15360" width="9.140625" style="51"/>
    <col min="15361" max="15361" width="3.85546875" style="51" customWidth="1"/>
    <col min="15362" max="15362" width="0.28515625" style="51" customWidth="1"/>
    <col min="15363" max="15364" width="22" style="51" customWidth="1"/>
    <col min="15365" max="15365" width="11" style="51" customWidth="1"/>
    <col min="15366" max="15366" width="3.85546875" style="51" customWidth="1"/>
    <col min="15367" max="15367" width="2" style="51" customWidth="1"/>
    <col min="15368" max="15369" width="0.85546875" style="51" customWidth="1"/>
    <col min="15370" max="15370" width="0.7109375" style="51" customWidth="1"/>
    <col min="15371" max="15371" width="2.5703125" style="51" customWidth="1"/>
    <col min="15372" max="15372" width="4.85546875" style="51" customWidth="1"/>
    <col min="15373" max="15373" width="0.5703125" style="51" customWidth="1"/>
    <col min="15374" max="15374" width="0.85546875" style="51" customWidth="1"/>
    <col min="15375" max="15375" width="1" style="51" customWidth="1"/>
    <col min="15376" max="15376" width="0.7109375" style="51" customWidth="1"/>
    <col min="15377" max="15377" width="8" style="51" customWidth="1"/>
    <col min="15378" max="15378" width="2.7109375" style="51" customWidth="1"/>
    <col min="15379" max="15380" width="1.7109375" style="51" customWidth="1"/>
    <col min="15381" max="15381" width="6.85546875" style="51" customWidth="1"/>
    <col min="15382" max="15382" width="0.85546875" style="51" customWidth="1"/>
    <col min="15383" max="15383" width="9.28515625" style="51" customWidth="1"/>
    <col min="15384" max="15384" width="0.140625" style="51" customWidth="1"/>
    <col min="15385" max="15385" width="12" style="51" customWidth="1"/>
    <col min="15386" max="15387" width="0.140625" style="51" customWidth="1"/>
    <col min="15388" max="15388" width="1.5703125" style="51" customWidth="1"/>
    <col min="15389" max="15389" width="8.140625" style="51" customWidth="1"/>
    <col min="15390" max="15390" width="0.140625" style="51" customWidth="1"/>
    <col min="15391" max="15393" width="0" style="51" hidden="1" customWidth="1"/>
    <col min="15394" max="15394" width="9.28515625" style="51" customWidth="1"/>
    <col min="15395" max="15395" width="9" style="51" customWidth="1"/>
    <col min="15396" max="15396" width="0.140625" style="51" customWidth="1"/>
    <col min="15397" max="15397" width="14.28515625" style="51" customWidth="1"/>
    <col min="15398" max="15616" width="9.140625" style="51"/>
    <col min="15617" max="15617" width="3.85546875" style="51" customWidth="1"/>
    <col min="15618" max="15618" width="0.28515625" style="51" customWidth="1"/>
    <col min="15619" max="15620" width="22" style="51" customWidth="1"/>
    <col min="15621" max="15621" width="11" style="51" customWidth="1"/>
    <col min="15622" max="15622" width="3.85546875" style="51" customWidth="1"/>
    <col min="15623" max="15623" width="2" style="51" customWidth="1"/>
    <col min="15624" max="15625" width="0.85546875" style="51" customWidth="1"/>
    <col min="15626" max="15626" width="0.7109375" style="51" customWidth="1"/>
    <col min="15627" max="15627" width="2.5703125" style="51" customWidth="1"/>
    <col min="15628" max="15628" width="4.85546875" style="51" customWidth="1"/>
    <col min="15629" max="15629" width="0.5703125" style="51" customWidth="1"/>
    <col min="15630" max="15630" width="0.85546875" style="51" customWidth="1"/>
    <col min="15631" max="15631" width="1" style="51" customWidth="1"/>
    <col min="15632" max="15632" width="0.7109375" style="51" customWidth="1"/>
    <col min="15633" max="15633" width="8" style="51" customWidth="1"/>
    <col min="15634" max="15634" width="2.7109375" style="51" customWidth="1"/>
    <col min="15635" max="15636" width="1.7109375" style="51" customWidth="1"/>
    <col min="15637" max="15637" width="6.85546875" style="51" customWidth="1"/>
    <col min="15638" max="15638" width="0.85546875" style="51" customWidth="1"/>
    <col min="15639" max="15639" width="9.28515625" style="51" customWidth="1"/>
    <col min="15640" max="15640" width="0.140625" style="51" customWidth="1"/>
    <col min="15641" max="15641" width="12" style="51" customWidth="1"/>
    <col min="15642" max="15643" width="0.140625" style="51" customWidth="1"/>
    <col min="15644" max="15644" width="1.5703125" style="51" customWidth="1"/>
    <col min="15645" max="15645" width="8.140625" style="51" customWidth="1"/>
    <col min="15646" max="15646" width="0.140625" style="51" customWidth="1"/>
    <col min="15647" max="15649" width="0" style="51" hidden="1" customWidth="1"/>
    <col min="15650" max="15650" width="9.28515625" style="51" customWidth="1"/>
    <col min="15651" max="15651" width="9" style="51" customWidth="1"/>
    <col min="15652" max="15652" width="0.140625" style="51" customWidth="1"/>
    <col min="15653" max="15653" width="14.28515625" style="51" customWidth="1"/>
    <col min="15654" max="15872" width="9.140625" style="51"/>
    <col min="15873" max="15873" width="3.85546875" style="51" customWidth="1"/>
    <col min="15874" max="15874" width="0.28515625" style="51" customWidth="1"/>
    <col min="15875" max="15876" width="22" style="51" customWidth="1"/>
    <col min="15877" max="15877" width="11" style="51" customWidth="1"/>
    <col min="15878" max="15878" width="3.85546875" style="51" customWidth="1"/>
    <col min="15879" max="15879" width="2" style="51" customWidth="1"/>
    <col min="15880" max="15881" width="0.85546875" style="51" customWidth="1"/>
    <col min="15882" max="15882" width="0.7109375" style="51" customWidth="1"/>
    <col min="15883" max="15883" width="2.5703125" style="51" customWidth="1"/>
    <col min="15884" max="15884" width="4.85546875" style="51" customWidth="1"/>
    <col min="15885" max="15885" width="0.5703125" style="51" customWidth="1"/>
    <col min="15886" max="15886" width="0.85546875" style="51" customWidth="1"/>
    <col min="15887" max="15887" width="1" style="51" customWidth="1"/>
    <col min="15888" max="15888" width="0.7109375" style="51" customWidth="1"/>
    <col min="15889" max="15889" width="8" style="51" customWidth="1"/>
    <col min="15890" max="15890" width="2.7109375" style="51" customWidth="1"/>
    <col min="15891" max="15892" width="1.7109375" style="51" customWidth="1"/>
    <col min="15893" max="15893" width="6.85546875" style="51" customWidth="1"/>
    <col min="15894" max="15894" width="0.85546875" style="51" customWidth="1"/>
    <col min="15895" max="15895" width="9.28515625" style="51" customWidth="1"/>
    <col min="15896" max="15896" width="0.140625" style="51" customWidth="1"/>
    <col min="15897" max="15897" width="12" style="51" customWidth="1"/>
    <col min="15898" max="15899" width="0.140625" style="51" customWidth="1"/>
    <col min="15900" max="15900" width="1.5703125" style="51" customWidth="1"/>
    <col min="15901" max="15901" width="8.140625" style="51" customWidth="1"/>
    <col min="15902" max="15902" width="0.140625" style="51" customWidth="1"/>
    <col min="15903" max="15905" width="0" style="51" hidden="1" customWidth="1"/>
    <col min="15906" max="15906" width="9.28515625" style="51" customWidth="1"/>
    <col min="15907" max="15907" width="9" style="51" customWidth="1"/>
    <col min="15908" max="15908" width="0.140625" style="51" customWidth="1"/>
    <col min="15909" max="15909" width="14.28515625" style="51" customWidth="1"/>
    <col min="15910" max="16128" width="9.140625" style="51"/>
    <col min="16129" max="16129" width="3.85546875" style="51" customWidth="1"/>
    <col min="16130" max="16130" width="0.28515625" style="51" customWidth="1"/>
    <col min="16131" max="16132" width="22" style="51" customWidth="1"/>
    <col min="16133" max="16133" width="11" style="51" customWidth="1"/>
    <col min="16134" max="16134" width="3.85546875" style="51" customWidth="1"/>
    <col min="16135" max="16135" width="2" style="51" customWidth="1"/>
    <col min="16136" max="16137" width="0.85546875" style="51" customWidth="1"/>
    <col min="16138" max="16138" width="0.7109375" style="51" customWidth="1"/>
    <col min="16139" max="16139" width="2.5703125" style="51" customWidth="1"/>
    <col min="16140" max="16140" width="4.85546875" style="51" customWidth="1"/>
    <col min="16141" max="16141" width="0.5703125" style="51" customWidth="1"/>
    <col min="16142" max="16142" width="0.85546875" style="51" customWidth="1"/>
    <col min="16143" max="16143" width="1" style="51" customWidth="1"/>
    <col min="16144" max="16144" width="0.7109375" style="51" customWidth="1"/>
    <col min="16145" max="16145" width="8" style="51" customWidth="1"/>
    <col min="16146" max="16146" width="2.7109375" style="51" customWidth="1"/>
    <col min="16147" max="16148" width="1.7109375" style="51" customWidth="1"/>
    <col min="16149" max="16149" width="6.85546875" style="51" customWidth="1"/>
    <col min="16150" max="16150" width="0.85546875" style="51" customWidth="1"/>
    <col min="16151" max="16151" width="9.28515625" style="51" customWidth="1"/>
    <col min="16152" max="16152" width="0.140625" style="51" customWidth="1"/>
    <col min="16153" max="16153" width="12" style="51" customWidth="1"/>
    <col min="16154" max="16155" width="0.140625" style="51" customWidth="1"/>
    <col min="16156" max="16156" width="1.5703125" style="51" customWidth="1"/>
    <col min="16157" max="16157" width="8.140625" style="51" customWidth="1"/>
    <col min="16158" max="16158" width="0.140625" style="51" customWidth="1"/>
    <col min="16159" max="16161" width="0" style="51" hidden="1" customWidth="1"/>
    <col min="16162" max="16162" width="9.28515625" style="51" customWidth="1"/>
    <col min="16163" max="16163" width="9" style="51" customWidth="1"/>
    <col min="16164" max="16164" width="0.140625" style="51" customWidth="1"/>
    <col min="16165" max="16165" width="14.28515625" style="51" customWidth="1"/>
    <col min="16166" max="16384" width="9.140625" style="51"/>
  </cols>
  <sheetData>
    <row r="1" spans="1:37" x14ac:dyDescent="0.25">
      <c r="W1" s="100" t="s">
        <v>48</v>
      </c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</row>
    <row r="2" spans="1:37" x14ac:dyDescent="0.25"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</row>
    <row r="3" spans="1:37" x14ac:dyDescent="0.25"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</row>
    <row r="4" spans="1:37" x14ac:dyDescent="0.25"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</row>
    <row r="5" spans="1:37" ht="8.25" customHeight="1" x14ac:dyDescent="0.25">
      <c r="W5" s="101"/>
      <c r="X5" s="101"/>
      <c r="Y5" s="101"/>
      <c r="Z5" s="101"/>
      <c r="AA5" s="101"/>
      <c r="AB5" s="101"/>
      <c r="AC5" s="101"/>
      <c r="AD5" s="101"/>
      <c r="AE5" s="101"/>
      <c r="AF5" s="101"/>
      <c r="AG5" s="101"/>
      <c r="AH5" s="101"/>
      <c r="AI5" s="101"/>
      <c r="AJ5" s="101"/>
      <c r="AK5" s="101"/>
    </row>
    <row r="6" spans="1:37" ht="3.75" customHeight="1" x14ac:dyDescent="0.25"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</row>
    <row r="7" spans="1:37" ht="4.5" customHeight="1" x14ac:dyDescent="0.25">
      <c r="W7" s="101"/>
      <c r="X7" s="101"/>
      <c r="Y7" s="101"/>
      <c r="Z7" s="101"/>
      <c r="AA7" s="101"/>
      <c r="AB7" s="101"/>
      <c r="AC7" s="101"/>
      <c r="AD7" s="101"/>
      <c r="AE7" s="101"/>
      <c r="AF7" s="101"/>
      <c r="AG7" s="101"/>
      <c r="AH7" s="101"/>
      <c r="AI7" s="101"/>
      <c r="AJ7" s="101"/>
      <c r="AK7" s="101"/>
    </row>
    <row r="8" spans="1:37" hidden="1" x14ac:dyDescent="0.25">
      <c r="W8" s="101"/>
      <c r="X8" s="101"/>
      <c r="Y8" s="101"/>
      <c r="Z8" s="101"/>
      <c r="AA8" s="101"/>
      <c r="AB8" s="101"/>
      <c r="AC8" s="101"/>
      <c r="AD8" s="101"/>
      <c r="AE8" s="101"/>
      <c r="AF8" s="101"/>
      <c r="AG8" s="101"/>
      <c r="AH8" s="101"/>
      <c r="AI8" s="101"/>
      <c r="AJ8" s="101"/>
      <c r="AK8" s="101"/>
    </row>
    <row r="9" spans="1:37" hidden="1" x14ac:dyDescent="0.25">
      <c r="W9" s="101"/>
      <c r="X9" s="101"/>
      <c r="Y9" s="101"/>
      <c r="Z9" s="101"/>
      <c r="AA9" s="101"/>
      <c r="AB9" s="101"/>
      <c r="AC9" s="101"/>
      <c r="AD9" s="101"/>
      <c r="AE9" s="101"/>
      <c r="AF9" s="101"/>
      <c r="AG9" s="101"/>
      <c r="AH9" s="101"/>
      <c r="AI9" s="101"/>
      <c r="AJ9" s="101"/>
      <c r="AK9" s="101"/>
    </row>
    <row r="10" spans="1:37" hidden="1" x14ac:dyDescent="0.25">
      <c r="W10" s="101"/>
      <c r="X10" s="101"/>
      <c r="Y10" s="101"/>
      <c r="Z10" s="101"/>
      <c r="AA10" s="101"/>
      <c r="AB10" s="101"/>
      <c r="AC10" s="101"/>
      <c r="AD10" s="101"/>
      <c r="AE10" s="101"/>
      <c r="AF10" s="101"/>
      <c r="AG10" s="101"/>
      <c r="AH10" s="101"/>
      <c r="AI10" s="101"/>
      <c r="AJ10" s="101"/>
      <c r="AK10" s="101"/>
    </row>
    <row r="11" spans="1:37" hidden="1" x14ac:dyDescent="0.25"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</row>
    <row r="12" spans="1:37" hidden="1" x14ac:dyDescent="0.25"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</row>
    <row r="13" spans="1:37" ht="0.75" hidden="1" customHeight="1" x14ac:dyDescent="0.25">
      <c r="A13" s="94"/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</row>
    <row r="14" spans="1:37" ht="24" customHeight="1" x14ac:dyDescent="0.25">
      <c r="A14" s="102" t="s">
        <v>53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</row>
    <row r="15" spans="1:37" ht="66.75" customHeight="1" x14ac:dyDescent="0.25">
      <c r="A15" s="103" t="s">
        <v>28</v>
      </c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04"/>
      <c r="AE15" s="104"/>
      <c r="AF15" s="104"/>
      <c r="AG15" s="104"/>
      <c r="AH15" s="104"/>
      <c r="AI15" s="104"/>
      <c r="AJ15" s="104"/>
      <c r="AK15" s="104"/>
    </row>
    <row r="16" spans="1:37" ht="16.5" customHeight="1" x14ac:dyDescent="0.25">
      <c r="A16" s="105" t="s">
        <v>29</v>
      </c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</row>
    <row r="17" spans="1:37" ht="55.5" customHeight="1" x14ac:dyDescent="0.25">
      <c r="A17" s="78" t="s">
        <v>30</v>
      </c>
      <c r="B17" s="78"/>
      <c r="C17" s="97" t="s">
        <v>31</v>
      </c>
      <c r="D17" s="97" t="s">
        <v>32</v>
      </c>
      <c r="E17" s="97" t="s">
        <v>33</v>
      </c>
      <c r="F17" s="78" t="s">
        <v>34</v>
      </c>
      <c r="G17" s="78"/>
      <c r="H17" s="78"/>
      <c r="I17" s="96" t="s">
        <v>35</v>
      </c>
      <c r="J17" s="96"/>
      <c r="K17" s="96"/>
      <c r="L17" s="96"/>
      <c r="M17" s="96"/>
      <c r="N17" s="96"/>
      <c r="O17" s="96"/>
      <c r="P17" s="96" t="s">
        <v>36</v>
      </c>
      <c r="Q17" s="96"/>
      <c r="R17" s="96"/>
      <c r="S17" s="96" t="s">
        <v>37</v>
      </c>
      <c r="T17" s="96"/>
      <c r="U17" s="96"/>
      <c r="V17" s="96"/>
      <c r="W17" s="97" t="s">
        <v>38</v>
      </c>
      <c r="X17" s="95" t="s">
        <v>39</v>
      </c>
      <c r="Y17" s="95"/>
      <c r="Z17" s="95"/>
      <c r="AA17" s="95" t="s">
        <v>40</v>
      </c>
      <c r="AB17" s="95"/>
      <c r="AC17" s="95"/>
      <c r="AD17" s="95"/>
      <c r="AE17" s="84" t="s">
        <v>41</v>
      </c>
      <c r="AF17" s="84"/>
      <c r="AG17" s="84"/>
      <c r="AH17" s="85" t="s">
        <v>42</v>
      </c>
      <c r="AI17" s="85"/>
      <c r="AJ17" s="86"/>
      <c r="AK17" s="87" t="s">
        <v>43</v>
      </c>
    </row>
    <row r="18" spans="1:37" ht="7.5" customHeight="1" x14ac:dyDescent="0.25">
      <c r="A18" s="78"/>
      <c r="B18" s="78"/>
      <c r="C18" s="98"/>
      <c r="D18" s="98"/>
      <c r="E18" s="98"/>
      <c r="F18" s="78"/>
      <c r="G18" s="78"/>
      <c r="H18" s="78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8"/>
      <c r="X18" s="90"/>
      <c r="Z18" s="91"/>
      <c r="AA18" s="95"/>
      <c r="AB18" s="95"/>
      <c r="AC18" s="95"/>
      <c r="AD18" s="95"/>
      <c r="AE18" s="84"/>
      <c r="AF18" s="84"/>
      <c r="AG18" s="84"/>
      <c r="AJ18" s="92"/>
      <c r="AK18" s="88"/>
    </row>
    <row r="19" spans="1:37" ht="20.25" customHeight="1" x14ac:dyDescent="0.25">
      <c r="A19" s="78"/>
      <c r="B19" s="78"/>
      <c r="C19" s="98"/>
      <c r="D19" s="98"/>
      <c r="E19" s="98"/>
      <c r="F19" s="78"/>
      <c r="G19" s="78"/>
      <c r="H19" s="78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8"/>
      <c r="X19" s="90"/>
      <c r="Z19" s="91"/>
      <c r="AA19" s="53"/>
      <c r="AD19" s="54"/>
      <c r="AE19" s="84"/>
      <c r="AF19" s="84"/>
      <c r="AG19" s="84"/>
      <c r="AJ19" s="92"/>
      <c r="AK19" s="88"/>
    </row>
    <row r="20" spans="1:37" ht="4.5" customHeight="1" x14ac:dyDescent="0.25">
      <c r="A20" s="78"/>
      <c r="B20" s="78"/>
      <c r="C20" s="98"/>
      <c r="D20" s="98"/>
      <c r="E20" s="98"/>
      <c r="F20" s="78"/>
      <c r="G20" s="78"/>
      <c r="H20" s="78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8"/>
      <c r="X20" s="90"/>
      <c r="Z20" s="91"/>
      <c r="AA20" s="53"/>
      <c r="AB20" s="94"/>
      <c r="AC20" s="94"/>
      <c r="AD20" s="54"/>
      <c r="AE20" s="84"/>
      <c r="AF20" s="84"/>
      <c r="AG20" s="84"/>
      <c r="AJ20" s="92"/>
      <c r="AK20" s="89"/>
    </row>
    <row r="21" spans="1:37" ht="0.75" customHeight="1" x14ac:dyDescent="0.25">
      <c r="A21" s="78"/>
      <c r="B21" s="78"/>
      <c r="C21" s="99"/>
      <c r="D21" s="99"/>
      <c r="E21" s="99"/>
      <c r="F21" s="78"/>
      <c r="G21" s="78"/>
      <c r="H21" s="78"/>
      <c r="I21" s="96"/>
      <c r="J21" s="96"/>
      <c r="K21" s="96"/>
      <c r="L21" s="96"/>
      <c r="M21" s="96"/>
      <c r="N21" s="96"/>
      <c r="O21" s="96"/>
      <c r="P21" s="55"/>
      <c r="Q21" s="55"/>
      <c r="R21" s="55"/>
      <c r="S21" s="55"/>
      <c r="T21" s="55"/>
      <c r="U21" s="55"/>
      <c r="V21" s="55"/>
      <c r="W21" s="99"/>
      <c r="AE21" s="84"/>
      <c r="AF21" s="84"/>
      <c r="AG21" s="84"/>
      <c r="AJ21" s="93"/>
      <c r="AK21" s="56"/>
    </row>
    <row r="22" spans="1:37" ht="34.5" customHeight="1" x14ac:dyDescent="0.25">
      <c r="A22" s="78">
        <v>1</v>
      </c>
      <c r="B22" s="78"/>
      <c r="C22" s="57" t="s">
        <v>51</v>
      </c>
      <c r="D22" s="58" t="s">
        <v>49</v>
      </c>
      <c r="E22" s="59">
        <f>'Уборка 2026 '!E19</f>
        <v>98292.800000000003</v>
      </c>
      <c r="F22" s="79" t="s">
        <v>44</v>
      </c>
      <c r="G22" s="80"/>
      <c r="H22" s="81"/>
      <c r="I22" s="82">
        <v>0.6</v>
      </c>
      <c r="J22" s="82"/>
      <c r="K22" s="82"/>
      <c r="L22" s="82"/>
      <c r="M22" s="82"/>
      <c r="N22" s="82"/>
      <c r="O22" s="82"/>
      <c r="P22" s="83">
        <v>0.57999999999999996</v>
      </c>
      <c r="Q22" s="83"/>
      <c r="R22" s="83"/>
      <c r="S22" s="83">
        <v>0.62</v>
      </c>
      <c r="T22" s="83"/>
      <c r="U22" s="83"/>
      <c r="V22" s="83"/>
      <c r="W22" s="60">
        <f>ROUND(AVERAGE(I22,P22,S22), 2)</f>
        <v>0.6</v>
      </c>
      <c r="X22" s="71">
        <f>STDEV(I22,P22,S22)</f>
        <v>2.0000000000000018E-2</v>
      </c>
      <c r="Y22" s="71"/>
      <c r="Z22" s="71"/>
      <c r="AA22" s="71">
        <f>X22/W22*100</f>
        <v>3.3333333333333366</v>
      </c>
      <c r="AB22" s="71"/>
      <c r="AC22" s="71"/>
      <c r="AD22" s="71"/>
      <c r="AE22" s="71" t="s">
        <v>45</v>
      </c>
      <c r="AF22" s="71"/>
      <c r="AG22" s="71"/>
      <c r="AH22" s="72">
        <f>ROUND(W22*(100 + IF(ISNUMBER(AE22), AE22, 0))/100, 2)</f>
        <v>0.6</v>
      </c>
      <c r="AI22" s="72"/>
      <c r="AJ22" s="73"/>
      <c r="AK22" s="56">
        <f>E22*AH22</f>
        <v>58975.68</v>
      </c>
    </row>
    <row r="23" spans="1:37" ht="34.5" customHeight="1" x14ac:dyDescent="0.25">
      <c r="A23" s="78">
        <v>2</v>
      </c>
      <c r="B23" s="78"/>
      <c r="C23" s="57" t="s">
        <v>52</v>
      </c>
      <c r="D23" s="58" t="s">
        <v>46</v>
      </c>
      <c r="E23" s="59">
        <f>'Уборка 2026 '!Q19</f>
        <v>934996</v>
      </c>
      <c r="F23" s="79" t="s">
        <v>44</v>
      </c>
      <c r="G23" s="80"/>
      <c r="H23" s="81"/>
      <c r="I23" s="82">
        <v>0.5</v>
      </c>
      <c r="J23" s="82"/>
      <c r="K23" s="82"/>
      <c r="L23" s="82"/>
      <c r="M23" s="82"/>
      <c r="N23" s="82"/>
      <c r="O23" s="82"/>
      <c r="P23" s="83">
        <v>0.52</v>
      </c>
      <c r="Q23" s="83"/>
      <c r="R23" s="83"/>
      <c r="S23" s="83">
        <v>0.54</v>
      </c>
      <c r="T23" s="83"/>
      <c r="U23" s="83"/>
      <c r="V23" s="83"/>
      <c r="W23" s="60">
        <f>ROUND(AVERAGE(I23,P23,S23), 2)</f>
        <v>0.52</v>
      </c>
      <c r="X23" s="71">
        <f>STDEV(I23,P23,S23)</f>
        <v>2.0000000000000018E-2</v>
      </c>
      <c r="Y23" s="71"/>
      <c r="Z23" s="71"/>
      <c r="AA23" s="77">
        <f>X23/W23*100</f>
        <v>3.8461538461538494</v>
      </c>
      <c r="AB23" s="77"/>
      <c r="AC23" s="77"/>
      <c r="AD23" s="77"/>
      <c r="AE23" s="71" t="s">
        <v>45</v>
      </c>
      <c r="AF23" s="71"/>
      <c r="AG23" s="71"/>
      <c r="AH23" s="72">
        <f>ROUND(W23*(100 + IF(ISNUMBER(AE23), AE23, 0))/100, 2)</f>
        <v>0.52</v>
      </c>
      <c r="AI23" s="72"/>
      <c r="AJ23" s="73"/>
      <c r="AK23" s="56">
        <f>E23*AH23</f>
        <v>486197.92000000004</v>
      </c>
    </row>
    <row r="24" spans="1:37" ht="18.75" customHeight="1" x14ac:dyDescent="0.25">
      <c r="B24" s="74" t="s">
        <v>47</v>
      </c>
      <c r="C24" s="74"/>
      <c r="D24" s="61"/>
      <c r="J24" s="76"/>
      <c r="K24" s="76"/>
      <c r="L24" s="76"/>
      <c r="M24" s="76"/>
      <c r="N24" s="76"/>
      <c r="O24" s="76"/>
      <c r="Q24" s="76"/>
      <c r="R24" s="76"/>
      <c r="S24" s="76"/>
      <c r="T24" s="76"/>
      <c r="U24" s="76"/>
      <c r="V24" s="76"/>
      <c r="AH24" s="75"/>
      <c r="AI24" s="75"/>
      <c r="AK24" s="62">
        <f>SUM(AK22:AK23)</f>
        <v>545173.60000000009</v>
      </c>
    </row>
    <row r="27" spans="1:37" ht="15" customHeight="1" x14ac:dyDescent="0.25">
      <c r="C27" s="70" t="s">
        <v>54</v>
      </c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</row>
    <row r="28" spans="1:37" ht="15" customHeight="1" x14ac:dyDescent="0.25"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</row>
    <row r="29" spans="1:37" ht="15" customHeight="1" x14ac:dyDescent="0.25"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</row>
    <row r="30" spans="1:37" ht="15" customHeight="1" x14ac:dyDescent="0.25"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</row>
    <row r="31" spans="1:37" ht="15" customHeight="1" x14ac:dyDescent="0.25"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</row>
    <row r="32" spans="1:37" ht="15" customHeight="1" x14ac:dyDescent="0.25"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</row>
    <row r="33" spans="3:37" ht="15" customHeight="1" x14ac:dyDescent="0.25"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</row>
    <row r="34" spans="3:37" ht="15" customHeight="1" x14ac:dyDescent="0.25"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</row>
    <row r="35" spans="3:37" ht="15" customHeight="1" x14ac:dyDescent="0.25"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</row>
    <row r="36" spans="3:37" ht="15" customHeight="1" x14ac:dyDescent="0.25"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</row>
    <row r="37" spans="3:37" ht="15" customHeight="1" x14ac:dyDescent="0.25"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</row>
    <row r="38" spans="3:37" ht="13.5" customHeight="1" x14ac:dyDescent="0.25"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</row>
    <row r="39" spans="3:37" ht="15" hidden="1" customHeight="1" x14ac:dyDescent="0.25"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</row>
    <row r="40" spans="3:37" ht="15" hidden="1" customHeight="1" x14ac:dyDescent="0.25"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</row>
    <row r="41" spans="3:37" ht="15" hidden="1" customHeight="1" x14ac:dyDescent="0.25"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</row>
    <row r="42" spans="3:37" ht="15" hidden="1" customHeight="1" x14ac:dyDescent="0.25"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</row>
    <row r="43" spans="3:37" ht="15" hidden="1" customHeight="1" x14ac:dyDescent="0.25"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</row>
    <row r="44" spans="3:37" ht="15" hidden="1" customHeight="1" x14ac:dyDescent="0.25"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</row>
    <row r="45" spans="3:37" ht="15" hidden="1" customHeight="1" x14ac:dyDescent="0.25"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</row>
    <row r="46" spans="3:37" ht="15" hidden="1" customHeight="1" x14ac:dyDescent="0.25"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</row>
    <row r="47" spans="3:37" ht="15" hidden="1" customHeight="1" x14ac:dyDescent="0.25"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</row>
    <row r="48" spans="3:37" ht="15" hidden="1" customHeight="1" x14ac:dyDescent="0.25"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</row>
    <row r="49" spans="3:37" ht="15" hidden="1" customHeight="1" x14ac:dyDescent="0.25"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</row>
    <row r="50" spans="3:37" ht="15" hidden="1" customHeight="1" x14ac:dyDescent="0.25"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</row>
    <row r="51" spans="3:37" ht="15" hidden="1" customHeight="1" x14ac:dyDescent="0.25"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</row>
    <row r="52" spans="3:37" ht="15" hidden="1" customHeight="1" x14ac:dyDescent="0.25"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</row>
  </sheetData>
  <mergeCells count="47">
    <mergeCell ref="A17:B21"/>
    <mergeCell ref="C17:C21"/>
    <mergeCell ref="D17:D21"/>
    <mergeCell ref="E17:E21"/>
    <mergeCell ref="F17:H21"/>
    <mergeCell ref="W1:AK12"/>
    <mergeCell ref="A13:AI13"/>
    <mergeCell ref="A14:AK14"/>
    <mergeCell ref="A15:AK15"/>
    <mergeCell ref="A16:AK16"/>
    <mergeCell ref="I17:O21"/>
    <mergeCell ref="P17:R20"/>
    <mergeCell ref="S17:V20"/>
    <mergeCell ref="W17:W21"/>
    <mergeCell ref="X17:Z17"/>
    <mergeCell ref="X22:Z22"/>
    <mergeCell ref="AE17:AG21"/>
    <mergeCell ref="AH17:AJ17"/>
    <mergeCell ref="AK17:AK20"/>
    <mergeCell ref="X18:X20"/>
    <mergeCell ref="Z18:Z20"/>
    <mergeCell ref="AJ18:AJ21"/>
    <mergeCell ref="AB20:AC20"/>
    <mergeCell ref="AA17:AD18"/>
    <mergeCell ref="AA22:AD22"/>
    <mergeCell ref="AE22:AG22"/>
    <mergeCell ref="AH22:AJ22"/>
    <mergeCell ref="A22:B22"/>
    <mergeCell ref="F22:H22"/>
    <mergeCell ref="I22:O22"/>
    <mergeCell ref="P22:R22"/>
    <mergeCell ref="S22:V22"/>
    <mergeCell ref="C27:AK52"/>
    <mergeCell ref="AE23:AG23"/>
    <mergeCell ref="AH23:AJ23"/>
    <mergeCell ref="B24:C24"/>
    <mergeCell ref="AH24:AI24"/>
    <mergeCell ref="J24:O24"/>
    <mergeCell ref="Q24:R24"/>
    <mergeCell ref="S24:V24"/>
    <mergeCell ref="X23:Z23"/>
    <mergeCell ref="AA23:AD23"/>
    <mergeCell ref="A23:B23"/>
    <mergeCell ref="F23:H23"/>
    <mergeCell ref="I23:O23"/>
    <mergeCell ref="P23:R23"/>
    <mergeCell ref="S23:V23"/>
  </mergeCells>
  <pageMargins left="0.11811023622047245" right="0" top="0.15748031496062992" bottom="0" header="0.31496062992125984" footer="0.31496062992125984"/>
  <pageSetup paperSize="9" scale="8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635A2-C39D-4F8D-A2DF-FBF4CD1212E2}">
  <sheetPr>
    <pageSetUpPr fitToPage="1"/>
  </sheetPr>
  <dimension ref="B1:Y24"/>
  <sheetViews>
    <sheetView workbookViewId="0">
      <selection activeCell="G37" sqref="G37"/>
    </sheetView>
  </sheetViews>
  <sheetFormatPr defaultRowHeight="12" x14ac:dyDescent="0.2"/>
  <cols>
    <col min="1" max="1" width="1.7109375" style="1" customWidth="1"/>
    <col min="2" max="2" width="15.7109375" style="1" customWidth="1"/>
    <col min="3" max="3" width="5.7109375" style="1" customWidth="1"/>
    <col min="4" max="4" width="9" style="1" customWidth="1"/>
    <col min="5" max="5" width="15" style="1" customWidth="1"/>
    <col min="6" max="6" width="19.28515625" style="1" customWidth="1"/>
    <col min="7" max="7" width="12.42578125" style="1" bestFit="1" customWidth="1"/>
    <col min="8" max="8" width="3.85546875" style="1" customWidth="1"/>
    <col min="9" max="9" width="5.7109375" style="1" customWidth="1"/>
    <col min="10" max="10" width="9" style="1" customWidth="1"/>
    <col min="11" max="11" width="9.7109375" style="1" customWidth="1"/>
    <col min="12" max="12" width="19.28515625" style="1" customWidth="1"/>
    <col min="13" max="13" width="12.42578125" style="1" bestFit="1" customWidth="1"/>
    <col min="14" max="14" width="4" style="1" customWidth="1"/>
    <col min="15" max="15" width="6.5703125" style="1" customWidth="1"/>
    <col min="16" max="16" width="7.7109375" style="1" customWidth="1"/>
    <col min="17" max="17" width="13.5703125" style="1" customWidth="1"/>
    <col min="18" max="18" width="13.28515625" style="1" customWidth="1"/>
    <col min="19" max="19" width="11" style="1" customWidth="1"/>
    <col min="20" max="20" width="8.85546875" style="1" customWidth="1"/>
    <col min="21" max="21" width="3.5703125" style="1" customWidth="1"/>
    <col min="22" max="22" width="9.140625" style="1"/>
    <col min="23" max="23" width="12.140625" style="1" customWidth="1"/>
    <col min="24" max="24" width="9.140625" style="1"/>
    <col min="25" max="25" width="11.140625" style="1" bestFit="1" customWidth="1"/>
    <col min="26" max="16384" width="9.140625" style="1"/>
  </cols>
  <sheetData>
    <row r="1" spans="2:25" x14ac:dyDescent="0.2">
      <c r="B1" s="31" t="s">
        <v>22</v>
      </c>
      <c r="C1" s="2"/>
      <c r="D1" s="3"/>
      <c r="E1" s="3" t="s">
        <v>24</v>
      </c>
      <c r="F1" s="3"/>
      <c r="G1" s="3"/>
      <c r="H1" s="3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2:25" s="5" customFormat="1" x14ac:dyDescent="0.2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</row>
    <row r="4" spans="2:25" ht="29.25" customHeight="1" x14ac:dyDescent="0.2"/>
    <row r="5" spans="2:25" ht="15.75" thickBot="1" x14ac:dyDescent="0.3">
      <c r="C5" s="7" t="s">
        <v>18</v>
      </c>
      <c r="D5" s="7"/>
      <c r="E5" s="33" t="s">
        <v>50</v>
      </c>
      <c r="F5" s="7"/>
      <c r="G5" s="7"/>
      <c r="H5" s="7"/>
      <c r="I5" s="7" t="s">
        <v>18</v>
      </c>
      <c r="J5" s="7"/>
      <c r="K5" s="33" t="s">
        <v>20</v>
      </c>
      <c r="L5" s="7"/>
      <c r="M5" s="7" t="s">
        <v>23</v>
      </c>
      <c r="N5" s="7"/>
      <c r="O5" s="7" t="s">
        <v>19</v>
      </c>
      <c r="P5" s="7"/>
      <c r="Q5" s="33" t="s">
        <v>21</v>
      </c>
      <c r="R5" s="7"/>
      <c r="S5" s="7"/>
      <c r="T5" s="7"/>
      <c r="U5" s="7"/>
    </row>
    <row r="6" spans="2:25" ht="36" x14ac:dyDescent="0.2">
      <c r="C6" s="18" t="s">
        <v>12</v>
      </c>
      <c r="D6" s="19" t="s">
        <v>26</v>
      </c>
      <c r="E6" s="19" t="s">
        <v>25</v>
      </c>
      <c r="F6" s="19" t="s">
        <v>5</v>
      </c>
      <c r="G6" s="20" t="s">
        <v>13</v>
      </c>
      <c r="H6" s="45"/>
      <c r="I6" s="18" t="s">
        <v>12</v>
      </c>
      <c r="J6" s="19"/>
      <c r="K6" s="19" t="s">
        <v>25</v>
      </c>
      <c r="L6" s="19" t="s">
        <v>5</v>
      </c>
      <c r="M6" s="20" t="s">
        <v>13</v>
      </c>
      <c r="O6" s="18" t="s">
        <v>12</v>
      </c>
      <c r="P6" s="19" t="s">
        <v>26</v>
      </c>
      <c r="Q6" s="19" t="s">
        <v>25</v>
      </c>
      <c r="R6" s="19" t="s">
        <v>5</v>
      </c>
      <c r="S6" s="20" t="s">
        <v>14</v>
      </c>
      <c r="T6" s="45"/>
      <c r="U6" s="8"/>
      <c r="V6" s="23" t="s">
        <v>15</v>
      </c>
      <c r="W6" s="24"/>
      <c r="X6" s="1" t="s">
        <v>27</v>
      </c>
    </row>
    <row r="7" spans="2:25" x14ac:dyDescent="0.2">
      <c r="B7" s="8"/>
      <c r="C7" s="68"/>
      <c r="D7" s="9"/>
      <c r="E7" s="30">
        <f t="shared" ref="E7:E9" si="0">C7*D7</f>
        <v>0</v>
      </c>
      <c r="F7" s="63"/>
      <c r="G7" s="27">
        <f>F7*E7</f>
        <v>0</v>
      </c>
      <c r="H7" s="46"/>
      <c r="I7" s="21"/>
      <c r="J7" s="9"/>
      <c r="K7" s="30">
        <f t="shared" ref="K7:K9" si="1">I7*J7</f>
        <v>0</v>
      </c>
      <c r="L7" s="64"/>
      <c r="M7" s="28">
        <f>L7*K7</f>
        <v>0</v>
      </c>
      <c r="O7" s="69"/>
      <c r="P7" s="10"/>
      <c r="Q7" s="30">
        <f>P7*O7</f>
        <v>0</v>
      </c>
      <c r="R7" s="64"/>
      <c r="S7" s="27">
        <f>R7*Q7</f>
        <v>0</v>
      </c>
      <c r="T7" s="46"/>
      <c r="U7" s="11"/>
      <c r="V7" s="25" t="s">
        <v>17</v>
      </c>
      <c r="W7" s="26" t="s">
        <v>13</v>
      </c>
    </row>
    <row r="8" spans="2:25" x14ac:dyDescent="0.2">
      <c r="B8" s="8" t="s">
        <v>0</v>
      </c>
      <c r="C8" s="68"/>
      <c r="D8" s="9"/>
      <c r="E8" s="30">
        <f t="shared" si="0"/>
        <v>0</v>
      </c>
      <c r="F8" s="63"/>
      <c r="G8" s="27">
        <f>F8*E8</f>
        <v>0</v>
      </c>
      <c r="H8" s="46"/>
      <c r="I8" s="21"/>
      <c r="J8" s="9"/>
      <c r="K8" s="30">
        <f t="shared" si="1"/>
        <v>0</v>
      </c>
      <c r="L8" s="64"/>
      <c r="M8" s="28">
        <f>L8*K8</f>
        <v>0</v>
      </c>
      <c r="O8" s="69"/>
      <c r="P8" s="10"/>
      <c r="Q8" s="30">
        <f>P8*O8</f>
        <v>0</v>
      </c>
      <c r="R8" s="64"/>
      <c r="S8" s="27">
        <f>R8*Q8</f>
        <v>0</v>
      </c>
      <c r="T8" s="46"/>
      <c r="U8" s="11"/>
      <c r="V8" s="50" t="str">
        <f>B8</f>
        <v>январь</v>
      </c>
      <c r="W8" s="44">
        <f>G7+M7+S7</f>
        <v>0</v>
      </c>
      <c r="X8" s="1">
        <v>180000</v>
      </c>
      <c r="Y8" s="17"/>
    </row>
    <row r="9" spans="2:25" x14ac:dyDescent="0.2">
      <c r="B9" s="8" t="s">
        <v>1</v>
      </c>
      <c r="C9" s="68"/>
      <c r="D9" s="9"/>
      <c r="E9" s="30">
        <f t="shared" si="0"/>
        <v>0</v>
      </c>
      <c r="F9" s="63"/>
      <c r="G9" s="28">
        <f t="shared" ref="G9" si="2">F9*E9</f>
        <v>0</v>
      </c>
      <c r="H9" s="47"/>
      <c r="I9" s="21"/>
      <c r="J9" s="9"/>
      <c r="K9" s="30">
        <f t="shared" si="1"/>
        <v>0</v>
      </c>
      <c r="L9" s="64"/>
      <c r="M9" s="28">
        <f t="shared" ref="M9" si="3">L9*K9</f>
        <v>0</v>
      </c>
      <c r="O9" s="69"/>
      <c r="P9" s="10"/>
      <c r="Q9" s="30">
        <f t="shared" ref="Q9" si="4">P9*O9</f>
        <v>0</v>
      </c>
      <c r="R9" s="64"/>
      <c r="S9" s="28">
        <f>R9*Q9</f>
        <v>0</v>
      </c>
      <c r="T9" s="47"/>
      <c r="U9" s="11"/>
      <c r="V9" s="50" t="str">
        <f t="shared" ref="V9:V17" si="5">B9</f>
        <v>февраль</v>
      </c>
      <c r="W9" s="44">
        <f t="shared" ref="W9:W12" si="6">G8+M8+S8</f>
        <v>0</v>
      </c>
      <c r="X9" s="1">
        <v>180000</v>
      </c>
      <c r="Y9" s="17"/>
    </row>
    <row r="10" spans="2:25" x14ac:dyDescent="0.2">
      <c r="B10" s="12" t="s">
        <v>2</v>
      </c>
      <c r="C10" s="68"/>
      <c r="D10" s="49"/>
      <c r="E10" s="43">
        <f>C10*D10</f>
        <v>0</v>
      </c>
      <c r="F10" s="63"/>
      <c r="G10" s="28">
        <f>F10*E10</f>
        <v>0</v>
      </c>
      <c r="H10" s="48"/>
      <c r="I10" s="21"/>
      <c r="J10" s="9"/>
      <c r="K10" s="43">
        <f>I10*J10</f>
        <v>0</v>
      </c>
      <c r="L10" s="63"/>
      <c r="M10" s="28">
        <f>L10*K10</f>
        <v>0</v>
      </c>
      <c r="O10" s="69"/>
      <c r="P10" s="10"/>
      <c r="Q10" s="30">
        <f>P10*O10</f>
        <v>0</v>
      </c>
      <c r="R10" s="63"/>
      <c r="S10" s="28">
        <f>R10*Q10</f>
        <v>0</v>
      </c>
      <c r="T10" s="47"/>
      <c r="U10" s="11"/>
      <c r="V10" s="50" t="str">
        <f t="shared" si="5"/>
        <v>март</v>
      </c>
      <c r="W10" s="44">
        <f t="shared" si="6"/>
        <v>0</v>
      </c>
      <c r="X10" s="1">
        <v>180000</v>
      </c>
      <c r="Y10" s="17"/>
    </row>
    <row r="11" spans="2:25" x14ac:dyDescent="0.2">
      <c r="B11" s="12" t="s">
        <v>3</v>
      </c>
      <c r="C11" s="68"/>
      <c r="D11" s="49"/>
      <c r="E11" s="43">
        <f t="shared" ref="E11:E13" si="7">C11*D11</f>
        <v>0</v>
      </c>
      <c r="F11" s="63"/>
      <c r="G11" s="27">
        <f t="shared" ref="G11:G13" si="8">F11*E11</f>
        <v>0</v>
      </c>
      <c r="H11" s="46"/>
      <c r="I11" s="21"/>
      <c r="J11" s="9"/>
      <c r="K11" s="43">
        <f>I11*J11</f>
        <v>0</v>
      </c>
      <c r="L11" s="63"/>
      <c r="M11" s="28">
        <f>ROUNDDOWN((L11*K11),2)</f>
        <v>0</v>
      </c>
      <c r="O11" s="69"/>
      <c r="P11" s="10"/>
      <c r="Q11" s="30">
        <f t="shared" ref="Q11" si="9">P11*O11</f>
        <v>0</v>
      </c>
      <c r="R11" s="63"/>
      <c r="S11" s="28">
        <f t="shared" ref="S11:S18" si="10">R11*Q11</f>
        <v>0</v>
      </c>
      <c r="T11" s="47"/>
      <c r="U11" s="11"/>
      <c r="V11" s="50" t="str">
        <f t="shared" si="5"/>
        <v>апрель</v>
      </c>
      <c r="W11" s="44">
        <f t="shared" si="6"/>
        <v>0</v>
      </c>
      <c r="X11" s="1">
        <v>180000</v>
      </c>
      <c r="Y11" s="17"/>
    </row>
    <row r="12" spans="2:25" x14ac:dyDescent="0.2">
      <c r="B12" s="12" t="s">
        <v>4</v>
      </c>
      <c r="C12" s="68"/>
      <c r="D12" s="49"/>
      <c r="E12" s="43">
        <f t="shared" si="7"/>
        <v>0</v>
      </c>
      <c r="F12" s="63"/>
      <c r="G12" s="28">
        <f t="shared" si="8"/>
        <v>0</v>
      </c>
      <c r="H12" s="47"/>
      <c r="I12" s="21"/>
      <c r="J12" s="9"/>
      <c r="K12" s="43">
        <f t="shared" ref="K12:K18" si="11">I12*J12</f>
        <v>0</v>
      </c>
      <c r="L12" s="63"/>
      <c r="M12" s="28">
        <f t="shared" ref="M12:M13" si="12">ROUNDDOWN((L12*K12),2)</f>
        <v>0</v>
      </c>
      <c r="O12" s="69"/>
      <c r="P12" s="10"/>
      <c r="Q12" s="30">
        <f>P12*O12</f>
        <v>0</v>
      </c>
      <c r="R12" s="63"/>
      <c r="S12" s="28">
        <f t="shared" si="10"/>
        <v>0</v>
      </c>
      <c r="T12" s="47"/>
      <c r="U12" s="11"/>
      <c r="V12" s="50" t="str">
        <f t="shared" si="5"/>
        <v>май</v>
      </c>
      <c r="W12" s="44">
        <f t="shared" si="6"/>
        <v>0</v>
      </c>
      <c r="X12" s="1">
        <v>180000</v>
      </c>
      <c r="Y12" s="17"/>
    </row>
    <row r="13" spans="2:25" x14ac:dyDescent="0.2">
      <c r="B13" s="12" t="s">
        <v>6</v>
      </c>
      <c r="C13" s="68">
        <v>0</v>
      </c>
      <c r="D13" s="49">
        <v>1068.4000000000001</v>
      </c>
      <c r="E13" s="43">
        <f t="shared" si="7"/>
        <v>0</v>
      </c>
      <c r="F13" s="64">
        <f>$F$24</f>
        <v>0.6</v>
      </c>
      <c r="G13" s="28">
        <f t="shared" si="8"/>
        <v>0</v>
      </c>
      <c r="H13" s="47"/>
      <c r="I13" s="21"/>
      <c r="J13" s="9"/>
      <c r="K13" s="43">
        <f t="shared" si="11"/>
        <v>0</v>
      </c>
      <c r="L13" s="63"/>
      <c r="M13" s="28">
        <f t="shared" si="12"/>
        <v>0</v>
      </c>
      <c r="O13" s="69">
        <v>0</v>
      </c>
      <c r="P13" s="10">
        <v>10163</v>
      </c>
      <c r="Q13" s="30">
        <f t="shared" ref="Q13:Q18" si="13">P13*O13</f>
        <v>0</v>
      </c>
      <c r="R13" s="64">
        <f>$R$24</f>
        <v>0.52</v>
      </c>
      <c r="S13" s="28">
        <f t="shared" si="10"/>
        <v>0</v>
      </c>
      <c r="T13" s="47"/>
      <c r="U13" s="11"/>
      <c r="V13" s="50" t="str">
        <f t="shared" si="5"/>
        <v>июнь</v>
      </c>
      <c r="W13" s="44">
        <f>G13+M13+S13</f>
        <v>0</v>
      </c>
      <c r="X13" s="1">
        <v>180000</v>
      </c>
      <c r="Y13" s="17">
        <f>X13-W13</f>
        <v>180000</v>
      </c>
    </row>
    <row r="14" spans="2:25" x14ac:dyDescent="0.2">
      <c r="B14" s="13" t="s">
        <v>7</v>
      </c>
      <c r="C14" s="68">
        <v>31</v>
      </c>
      <c r="D14" s="49">
        <v>1068.4000000000001</v>
      </c>
      <c r="E14" s="43">
        <f t="shared" ref="E14:E18" si="14">C14*D14</f>
        <v>33120.400000000001</v>
      </c>
      <c r="F14" s="64">
        <f>$F$24</f>
        <v>0.6</v>
      </c>
      <c r="G14" s="28">
        <f t="shared" ref="G14" si="15">F14*E14</f>
        <v>19872.240000000002</v>
      </c>
      <c r="H14" s="47"/>
      <c r="I14" s="22"/>
      <c r="J14" s="9"/>
      <c r="K14" s="43">
        <f t="shared" si="11"/>
        <v>0</v>
      </c>
      <c r="L14" s="64"/>
      <c r="M14" s="28">
        <f t="shared" ref="M14" si="16">L14*K14</f>
        <v>0</v>
      </c>
      <c r="O14" s="69">
        <v>31</v>
      </c>
      <c r="P14" s="10">
        <v>10163</v>
      </c>
      <c r="Q14" s="30">
        <f t="shared" si="13"/>
        <v>315053</v>
      </c>
      <c r="R14" s="64">
        <f t="shared" ref="R14:R17" si="17">$R$24</f>
        <v>0.52</v>
      </c>
      <c r="S14" s="28">
        <f t="shared" si="10"/>
        <v>163827.56</v>
      </c>
      <c r="T14" s="47"/>
      <c r="U14" s="11"/>
      <c r="V14" s="50" t="str">
        <f t="shared" si="5"/>
        <v>июль</v>
      </c>
      <c r="W14" s="44">
        <f>G14+M14+S14</f>
        <v>183699.8</v>
      </c>
      <c r="X14" s="1">
        <v>180000</v>
      </c>
      <c r="Y14" s="17">
        <f t="shared" ref="Y14:Y16" si="18">X14-W14</f>
        <v>-3699.7999999999884</v>
      </c>
    </row>
    <row r="15" spans="2:25" x14ac:dyDescent="0.2">
      <c r="B15" s="12" t="s">
        <v>8</v>
      </c>
      <c r="C15" s="68">
        <v>31</v>
      </c>
      <c r="D15" s="49">
        <v>1068.4000000000001</v>
      </c>
      <c r="E15" s="43">
        <f t="shared" si="14"/>
        <v>33120.400000000001</v>
      </c>
      <c r="F15" s="64">
        <f t="shared" ref="F15:F17" si="19">$F$24</f>
        <v>0.6</v>
      </c>
      <c r="G15" s="28">
        <f>F15*E15</f>
        <v>19872.240000000002</v>
      </c>
      <c r="H15" s="47"/>
      <c r="I15" s="21"/>
      <c r="J15" s="9"/>
      <c r="K15" s="43">
        <f t="shared" si="11"/>
        <v>0</v>
      </c>
      <c r="L15" s="64"/>
      <c r="M15" s="28">
        <f>L15*K15</f>
        <v>0</v>
      </c>
      <c r="O15" s="69">
        <v>31</v>
      </c>
      <c r="P15" s="10">
        <v>10163</v>
      </c>
      <c r="Q15" s="30">
        <f t="shared" si="13"/>
        <v>315053</v>
      </c>
      <c r="R15" s="64">
        <f t="shared" si="17"/>
        <v>0.52</v>
      </c>
      <c r="S15" s="28">
        <f t="shared" si="10"/>
        <v>163827.56</v>
      </c>
      <c r="T15" s="47"/>
      <c r="U15" s="6"/>
      <c r="V15" s="50" t="str">
        <f t="shared" si="5"/>
        <v>август</v>
      </c>
      <c r="W15" s="44">
        <f t="shared" ref="W15:W17" si="20">G15+M15+S15</f>
        <v>183699.8</v>
      </c>
      <c r="X15" s="1">
        <v>180000</v>
      </c>
      <c r="Y15" s="17">
        <f t="shared" si="18"/>
        <v>-3699.7999999999884</v>
      </c>
    </row>
    <row r="16" spans="2:25" x14ac:dyDescent="0.2">
      <c r="B16" s="12" t="s">
        <v>9</v>
      </c>
      <c r="C16" s="68">
        <v>30</v>
      </c>
      <c r="D16" s="49">
        <v>1068.4000000000001</v>
      </c>
      <c r="E16" s="43">
        <f t="shared" si="14"/>
        <v>32052.000000000004</v>
      </c>
      <c r="F16" s="64">
        <f t="shared" si="19"/>
        <v>0.6</v>
      </c>
      <c r="G16" s="28">
        <f t="shared" ref="G16:G18" si="21">F16*E16</f>
        <v>19231.2</v>
      </c>
      <c r="H16" s="47"/>
      <c r="I16" s="21"/>
      <c r="J16" s="9"/>
      <c r="K16" s="43">
        <f t="shared" si="11"/>
        <v>0</v>
      </c>
      <c r="L16" s="64"/>
      <c r="M16" s="28">
        <f t="shared" ref="M16:M18" si="22">L16*K16</f>
        <v>0</v>
      </c>
      <c r="O16" s="69">
        <v>30</v>
      </c>
      <c r="P16" s="10">
        <v>10163</v>
      </c>
      <c r="Q16" s="30">
        <f t="shared" si="13"/>
        <v>304890</v>
      </c>
      <c r="R16" s="64">
        <f t="shared" si="17"/>
        <v>0.52</v>
      </c>
      <c r="S16" s="28">
        <f t="shared" si="10"/>
        <v>158542.80000000002</v>
      </c>
      <c r="T16" s="47"/>
      <c r="U16" s="6"/>
      <c r="V16" s="50" t="str">
        <f t="shared" si="5"/>
        <v>сентябрь</v>
      </c>
      <c r="W16" s="44">
        <f t="shared" si="20"/>
        <v>177774.00000000003</v>
      </c>
      <c r="X16" s="1">
        <v>180000</v>
      </c>
      <c r="Y16" s="17">
        <f t="shared" si="18"/>
        <v>2225.9999999999709</v>
      </c>
    </row>
    <row r="17" spans="2:25" x14ac:dyDescent="0.2">
      <c r="B17" s="12" t="s">
        <v>10</v>
      </c>
      <c r="C17" s="68">
        <v>0</v>
      </c>
      <c r="D17" s="49">
        <v>1069.4000000000001</v>
      </c>
      <c r="E17" s="43">
        <f t="shared" ref="E17" si="23">C17*D17</f>
        <v>0</v>
      </c>
      <c r="F17" s="64">
        <f t="shared" si="19"/>
        <v>0.6</v>
      </c>
      <c r="G17" s="28">
        <f t="shared" ref="G17" si="24">F17*E17</f>
        <v>0</v>
      </c>
      <c r="H17" s="47"/>
      <c r="I17" s="21"/>
      <c r="J17" s="9"/>
      <c r="K17" s="43">
        <f t="shared" si="11"/>
        <v>0</v>
      </c>
      <c r="L17" s="64"/>
      <c r="M17" s="28">
        <f t="shared" si="22"/>
        <v>0</v>
      </c>
      <c r="O17" s="69">
        <v>0</v>
      </c>
      <c r="P17" s="10">
        <v>10164</v>
      </c>
      <c r="Q17" s="30">
        <f t="shared" ref="Q17" si="25">P17*O17</f>
        <v>0</v>
      </c>
      <c r="R17" s="64">
        <f t="shared" si="17"/>
        <v>0.52</v>
      </c>
      <c r="S17" s="28">
        <f t="shared" ref="S17" si="26">R17*Q17</f>
        <v>0</v>
      </c>
      <c r="T17" s="47"/>
      <c r="U17" s="6"/>
      <c r="V17" s="50" t="str">
        <f t="shared" si="5"/>
        <v>октябрь</v>
      </c>
      <c r="W17" s="44">
        <f t="shared" si="20"/>
        <v>0</v>
      </c>
      <c r="X17" s="1">
        <v>180000</v>
      </c>
      <c r="Y17" s="17"/>
    </row>
    <row r="18" spans="2:25" x14ac:dyDescent="0.2">
      <c r="B18" s="12" t="s">
        <v>11</v>
      </c>
      <c r="C18" s="68"/>
      <c r="D18" s="9"/>
      <c r="E18" s="43">
        <f t="shared" si="14"/>
        <v>0</v>
      </c>
      <c r="F18" s="63"/>
      <c r="G18" s="28">
        <f t="shared" si="21"/>
        <v>0</v>
      </c>
      <c r="H18" s="47"/>
      <c r="I18" s="21"/>
      <c r="J18" s="9"/>
      <c r="K18" s="43">
        <f t="shared" si="11"/>
        <v>0</v>
      </c>
      <c r="L18" s="64"/>
      <c r="M18" s="28">
        <f t="shared" si="22"/>
        <v>0</v>
      </c>
      <c r="O18" s="69"/>
      <c r="P18" s="10"/>
      <c r="Q18" s="30">
        <f t="shared" si="13"/>
        <v>0</v>
      </c>
      <c r="R18" s="64"/>
      <c r="S18" s="28">
        <f t="shared" si="10"/>
        <v>0</v>
      </c>
      <c r="T18" s="47"/>
      <c r="U18" s="36"/>
      <c r="V18" s="50" t="str">
        <f>B18</f>
        <v>декабрь</v>
      </c>
      <c r="W18" s="44">
        <f>G17+M17+S17</f>
        <v>0</v>
      </c>
      <c r="Y18" s="17"/>
    </row>
    <row r="19" spans="2:25" s="7" customFormat="1" ht="12.75" thickBot="1" x14ac:dyDescent="0.25">
      <c r="B19" s="14" t="s">
        <v>16</v>
      </c>
      <c r="C19" s="40">
        <f>SUM(C7:C18)</f>
        <v>92</v>
      </c>
      <c r="D19" s="39">
        <f>SUM(D7:D18)</f>
        <v>5343</v>
      </c>
      <c r="E19" s="34">
        <f>SUM(E7:E18)</f>
        <v>98292.800000000003</v>
      </c>
      <c r="F19" s="65"/>
      <c r="G19" s="29">
        <f>SUM(G7:G18)</f>
        <v>58975.680000000008</v>
      </c>
      <c r="H19" s="46"/>
      <c r="I19" s="40">
        <f>SUM(I7:I18)</f>
        <v>0</v>
      </c>
      <c r="J19" s="39">
        <f>SUM(J7:J18)</f>
        <v>0</v>
      </c>
      <c r="K19" s="34">
        <f>SUM(K7:K18)</f>
        <v>0</v>
      </c>
      <c r="L19" s="65"/>
      <c r="M19" s="67">
        <f>SUM(M7:M18)</f>
        <v>0</v>
      </c>
      <c r="N19" s="32"/>
      <c r="O19" s="41">
        <f>SUM(O7:O18)</f>
        <v>92</v>
      </c>
      <c r="P19" s="42">
        <f>SUM(P7:P18)</f>
        <v>50816</v>
      </c>
      <c r="Q19" s="35">
        <f>SUM(Q7:Q18)</f>
        <v>934996</v>
      </c>
      <c r="R19" s="66"/>
      <c r="S19" s="29">
        <f>SUM(S7:S18)</f>
        <v>486197.92000000004</v>
      </c>
      <c r="T19" s="46"/>
      <c r="U19" s="1"/>
      <c r="V19" s="37"/>
      <c r="W19" s="38">
        <f>SUM(W8:W18)</f>
        <v>545173.6</v>
      </c>
    </row>
    <row r="20" spans="2:25" x14ac:dyDescent="0.2">
      <c r="F20" s="15"/>
      <c r="G20" s="16"/>
      <c r="H20" s="16"/>
      <c r="L20" s="15"/>
      <c r="M20" s="16"/>
      <c r="N20" s="16"/>
    </row>
    <row r="21" spans="2:25" ht="15" customHeight="1" x14ac:dyDescent="0.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R21" s="11"/>
    </row>
    <row r="24" spans="2:25" x14ac:dyDescent="0.2">
      <c r="F24" s="1">
        <f>Sheet!W22</f>
        <v>0.6</v>
      </c>
      <c r="R24" s="1">
        <f>Sheet!W23</f>
        <v>0.52</v>
      </c>
    </row>
  </sheetData>
  <phoneticPr fontId="1" type="noConversion"/>
  <pageMargins left="0.31496062992125984" right="0.31496062992125984" top="0.74803149606299213" bottom="0.35433070866141736" header="0.31496062992125984" footer="0.31496062992125984"/>
  <pageSetup paperSize="9" scale="55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B9E1E-3209-4425-AF63-338FDEAB0028}">
  <sheetPr>
    <pageSetUpPr fitToPage="1"/>
  </sheetPr>
  <dimension ref="B1:T25"/>
  <sheetViews>
    <sheetView tabSelected="1" workbookViewId="0">
      <selection activeCell="N17" sqref="N17"/>
    </sheetView>
  </sheetViews>
  <sheetFormatPr defaultRowHeight="12" x14ac:dyDescent="0.2"/>
  <cols>
    <col min="1" max="1" width="1.7109375" style="1" customWidth="1"/>
    <col min="2" max="2" width="15.7109375" style="1" customWidth="1"/>
    <col min="3" max="3" width="5.7109375" style="1" customWidth="1"/>
    <col min="4" max="4" width="9" style="1" customWidth="1"/>
    <col min="5" max="5" width="15" style="1" customWidth="1"/>
    <col min="6" max="6" width="19.28515625" style="1" customWidth="1"/>
    <col min="7" max="7" width="12.42578125" style="1" bestFit="1" customWidth="1"/>
    <col min="8" max="8" width="3.85546875" style="1" customWidth="1"/>
    <col min="9" max="9" width="4" style="1" customWidth="1"/>
    <col min="10" max="10" width="6.5703125" style="1" customWidth="1"/>
    <col min="11" max="11" width="7.7109375" style="1" customWidth="1"/>
    <col min="12" max="12" width="13.5703125" style="1" customWidth="1"/>
    <col min="13" max="13" width="13.28515625" style="1" customWidth="1"/>
    <col min="14" max="14" width="11" style="1" customWidth="1"/>
    <col min="15" max="15" width="8.85546875" style="1" customWidth="1"/>
    <col min="16" max="16" width="3.5703125" style="1" customWidth="1"/>
    <col min="17" max="17" width="9.140625" style="1"/>
    <col min="18" max="18" width="12.140625" style="1" customWidth="1"/>
    <col min="19" max="19" width="9.140625" style="1"/>
    <col min="20" max="20" width="11.140625" style="1" bestFit="1" customWidth="1"/>
    <col min="21" max="16384" width="9.140625" style="1"/>
  </cols>
  <sheetData>
    <row r="1" spans="2:20" x14ac:dyDescent="0.2">
      <c r="B1" s="31" t="s">
        <v>22</v>
      </c>
      <c r="C1" s="2"/>
      <c r="D1" s="3"/>
      <c r="E1" s="3" t="s">
        <v>24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20" s="5" customFormat="1" x14ac:dyDescent="0.2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  <c r="P2" s="4"/>
    </row>
    <row r="4" spans="2:20" ht="29.25" customHeight="1" x14ac:dyDescent="0.2"/>
    <row r="5" spans="2:20" ht="15.75" thickBot="1" x14ac:dyDescent="0.3">
      <c r="C5" s="7" t="s">
        <v>18</v>
      </c>
      <c r="D5" s="7"/>
      <c r="E5" s="33" t="s">
        <v>50</v>
      </c>
      <c r="F5" s="7"/>
      <c r="G5" s="7"/>
      <c r="H5" s="7"/>
      <c r="I5" s="7"/>
      <c r="J5" s="7" t="s">
        <v>19</v>
      </c>
      <c r="K5" s="7"/>
      <c r="L5" s="33" t="s">
        <v>21</v>
      </c>
      <c r="M5" s="7"/>
      <c r="N5" s="7"/>
      <c r="O5" s="7"/>
      <c r="P5" s="7"/>
    </row>
    <row r="6" spans="2:20" ht="36" x14ac:dyDescent="0.2">
      <c r="C6" s="18" t="s">
        <v>12</v>
      </c>
      <c r="D6" s="19" t="s">
        <v>26</v>
      </c>
      <c r="E6" s="19" t="s">
        <v>25</v>
      </c>
      <c r="F6" s="19" t="s">
        <v>5</v>
      </c>
      <c r="G6" s="20" t="s">
        <v>13</v>
      </c>
      <c r="H6" s="45"/>
      <c r="J6" s="18" t="s">
        <v>12</v>
      </c>
      <c r="K6" s="19" t="s">
        <v>26</v>
      </c>
      <c r="L6" s="19" t="s">
        <v>25</v>
      </c>
      <c r="M6" s="19" t="s">
        <v>5</v>
      </c>
      <c r="N6" s="20" t="s">
        <v>14</v>
      </c>
      <c r="O6" s="45"/>
      <c r="P6" s="8"/>
      <c r="Q6" s="23" t="s">
        <v>15</v>
      </c>
      <c r="R6" s="24"/>
      <c r="S6" s="1" t="s">
        <v>27</v>
      </c>
    </row>
    <row r="7" spans="2:20" x14ac:dyDescent="0.2">
      <c r="B7" s="8"/>
      <c r="C7" s="68"/>
      <c r="D7" s="9"/>
      <c r="E7" s="30">
        <f t="shared" ref="E7:E9" si="0">C7*D7</f>
        <v>0</v>
      </c>
      <c r="F7" s="63"/>
      <c r="G7" s="27">
        <f>F7*E7</f>
        <v>0</v>
      </c>
      <c r="H7" s="46"/>
      <c r="J7" s="69"/>
      <c r="K7" s="10"/>
      <c r="L7" s="30">
        <f>K7*J7</f>
        <v>0</v>
      </c>
      <c r="M7" s="64"/>
      <c r="N7" s="27">
        <f>M7*L7</f>
        <v>0</v>
      </c>
      <c r="O7" s="46"/>
      <c r="P7" s="11"/>
      <c r="Q7" s="25" t="s">
        <v>17</v>
      </c>
      <c r="R7" s="26" t="s">
        <v>13</v>
      </c>
    </row>
    <row r="8" spans="2:20" x14ac:dyDescent="0.2">
      <c r="B8" s="8" t="s">
        <v>0</v>
      </c>
      <c r="C8" s="68"/>
      <c r="D8" s="9"/>
      <c r="E8" s="30">
        <f t="shared" si="0"/>
        <v>0</v>
      </c>
      <c r="F8" s="63"/>
      <c r="G8" s="27">
        <f>F8*E8</f>
        <v>0</v>
      </c>
      <c r="H8" s="46"/>
      <c r="J8" s="69"/>
      <c r="K8" s="10"/>
      <c r="L8" s="30">
        <f>K8*J8</f>
        <v>0</v>
      </c>
      <c r="M8" s="64"/>
      <c r="N8" s="27">
        <f>M8*L8</f>
        <v>0</v>
      </c>
      <c r="O8" s="46"/>
      <c r="P8" s="11"/>
      <c r="Q8" s="50" t="str">
        <f>B8</f>
        <v>январь</v>
      </c>
      <c r="R8" s="115">
        <f t="shared" ref="R8:R16" si="1">G8+N8</f>
        <v>0</v>
      </c>
      <c r="S8" s="1">
        <v>180000</v>
      </c>
      <c r="T8" s="17"/>
    </row>
    <row r="9" spans="2:20" x14ac:dyDescent="0.2">
      <c r="B9" s="8" t="s">
        <v>1</v>
      </c>
      <c r="C9" s="68"/>
      <c r="D9" s="9"/>
      <c r="E9" s="30">
        <f t="shared" si="0"/>
        <v>0</v>
      </c>
      <c r="F9" s="63"/>
      <c r="G9" s="28">
        <f t="shared" ref="G9" si="2">F9*E9</f>
        <v>0</v>
      </c>
      <c r="H9" s="47"/>
      <c r="J9" s="69"/>
      <c r="K9" s="10"/>
      <c r="L9" s="30">
        <f t="shared" ref="L9" si="3">K9*J9</f>
        <v>0</v>
      </c>
      <c r="M9" s="64"/>
      <c r="N9" s="28">
        <f>M9*L9</f>
        <v>0</v>
      </c>
      <c r="O9" s="47"/>
      <c r="P9" s="11"/>
      <c r="Q9" s="50" t="str">
        <f>B9</f>
        <v>февраль</v>
      </c>
      <c r="R9" s="115">
        <f t="shared" si="1"/>
        <v>0</v>
      </c>
      <c r="S9" s="1">
        <v>180000</v>
      </c>
      <c r="T9" s="17"/>
    </row>
    <row r="10" spans="2:20" x14ac:dyDescent="0.2">
      <c r="B10" s="12" t="s">
        <v>2</v>
      </c>
      <c r="C10" s="68"/>
      <c r="D10" s="49"/>
      <c r="E10" s="43">
        <f>C10*D10</f>
        <v>0</v>
      </c>
      <c r="F10" s="63"/>
      <c r="G10" s="28">
        <f>F10*E10</f>
        <v>0</v>
      </c>
      <c r="H10" s="48"/>
      <c r="J10" s="69"/>
      <c r="K10" s="10"/>
      <c r="L10" s="30">
        <f>K10*J10</f>
        <v>0</v>
      </c>
      <c r="M10" s="63"/>
      <c r="N10" s="28">
        <f>M10*L10</f>
        <v>0</v>
      </c>
      <c r="O10" s="47"/>
      <c r="P10" s="11"/>
      <c r="Q10" s="50" t="str">
        <f>B10</f>
        <v>март</v>
      </c>
      <c r="R10" s="115">
        <f t="shared" si="1"/>
        <v>0</v>
      </c>
      <c r="S10" s="1">
        <v>180000</v>
      </c>
      <c r="T10" s="17"/>
    </row>
    <row r="11" spans="2:20" x14ac:dyDescent="0.2">
      <c r="B11" s="12" t="s">
        <v>3</v>
      </c>
      <c r="C11" s="68"/>
      <c r="D11" s="49"/>
      <c r="E11" s="43">
        <f t="shared" ref="E11:E19" si="4">C11*D11</f>
        <v>0</v>
      </c>
      <c r="F11" s="63"/>
      <c r="G11" s="27">
        <f t="shared" ref="G11:G14" si="5">F11*E11</f>
        <v>0</v>
      </c>
      <c r="H11" s="46"/>
      <c r="J11" s="69"/>
      <c r="K11" s="10"/>
      <c r="L11" s="30">
        <f t="shared" ref="L11" si="6">K11*J11</f>
        <v>0</v>
      </c>
      <c r="M11" s="63"/>
      <c r="N11" s="28">
        <f t="shared" ref="N11:N19" si="7">M11*L11</f>
        <v>0</v>
      </c>
      <c r="O11" s="47"/>
      <c r="P11" s="11"/>
      <c r="Q11" s="50" t="str">
        <f>B11</f>
        <v>апрель</v>
      </c>
      <c r="R11" s="115">
        <f t="shared" si="1"/>
        <v>0</v>
      </c>
      <c r="S11" s="1">
        <v>180000</v>
      </c>
      <c r="T11" s="17"/>
    </row>
    <row r="12" spans="2:20" x14ac:dyDescent="0.2">
      <c r="B12" s="12" t="s">
        <v>4</v>
      </c>
      <c r="C12" s="68"/>
      <c r="D12" s="49"/>
      <c r="E12" s="43">
        <f t="shared" si="4"/>
        <v>0</v>
      </c>
      <c r="F12" s="63"/>
      <c r="G12" s="28">
        <f t="shared" si="5"/>
        <v>0</v>
      </c>
      <c r="H12" s="47"/>
      <c r="J12" s="69"/>
      <c r="K12" s="10"/>
      <c r="L12" s="30">
        <f>K12*J12</f>
        <v>0</v>
      </c>
      <c r="M12" s="63"/>
      <c r="N12" s="28">
        <f t="shared" si="7"/>
        <v>0</v>
      </c>
      <c r="O12" s="47"/>
      <c r="P12" s="11"/>
      <c r="Q12" s="50" t="str">
        <f>B12</f>
        <v>май</v>
      </c>
      <c r="R12" s="115">
        <f t="shared" si="1"/>
        <v>0</v>
      </c>
      <c r="S12" s="1">
        <v>180000</v>
      </c>
      <c r="T12" s="17"/>
    </row>
    <row r="13" spans="2:20" x14ac:dyDescent="0.2">
      <c r="B13" s="12" t="s">
        <v>6</v>
      </c>
      <c r="C13" s="68"/>
      <c r="D13" s="49">
        <v>1068.4000000000001</v>
      </c>
      <c r="E13" s="43">
        <f t="shared" si="4"/>
        <v>0</v>
      </c>
      <c r="F13" s="64">
        <f>$F$25</f>
        <v>0.6</v>
      </c>
      <c r="G13" s="28">
        <f t="shared" si="5"/>
        <v>0</v>
      </c>
      <c r="H13" s="47"/>
      <c r="J13" s="69"/>
      <c r="K13" s="10">
        <v>10163</v>
      </c>
      <c r="L13" s="30">
        <f t="shared" ref="L13:L19" si="8">K13*J13</f>
        <v>0</v>
      </c>
      <c r="M13" s="64">
        <f>$M$25</f>
        <v>0.52</v>
      </c>
      <c r="N13" s="28">
        <f t="shared" si="7"/>
        <v>0</v>
      </c>
      <c r="O13" s="47"/>
      <c r="P13" s="11"/>
      <c r="Q13" s="50" t="str">
        <f>B13</f>
        <v>июнь</v>
      </c>
      <c r="R13" s="115">
        <f t="shared" si="1"/>
        <v>0</v>
      </c>
      <c r="S13" s="1">
        <v>180000</v>
      </c>
      <c r="T13" s="17">
        <f>S13-R13</f>
        <v>180000</v>
      </c>
    </row>
    <row r="14" spans="2:20" x14ac:dyDescent="0.2">
      <c r="B14" s="13" t="s">
        <v>7</v>
      </c>
      <c r="C14" s="68"/>
      <c r="D14" s="49">
        <v>1068.4000000000001</v>
      </c>
      <c r="E14" s="43">
        <f t="shared" si="4"/>
        <v>0</v>
      </c>
      <c r="F14" s="64">
        <f>$F$25</f>
        <v>0.6</v>
      </c>
      <c r="G14" s="28">
        <f t="shared" si="5"/>
        <v>0</v>
      </c>
      <c r="H14" s="47"/>
      <c r="J14" s="69"/>
      <c r="K14" s="10">
        <v>10163</v>
      </c>
      <c r="L14" s="30">
        <f t="shared" si="8"/>
        <v>0</v>
      </c>
      <c r="M14" s="64">
        <f>$M$25</f>
        <v>0.52</v>
      </c>
      <c r="N14" s="28">
        <f t="shared" si="7"/>
        <v>0</v>
      </c>
      <c r="O14" s="47"/>
      <c r="P14" s="11"/>
      <c r="Q14" s="50" t="str">
        <f>B14</f>
        <v>июль</v>
      </c>
      <c r="R14" s="115">
        <f t="shared" si="1"/>
        <v>0</v>
      </c>
      <c r="S14" s="1">
        <v>180000</v>
      </c>
      <c r="T14" s="17">
        <f t="shared" ref="T14:T16" si="9">S14-R14</f>
        <v>180000</v>
      </c>
    </row>
    <row r="15" spans="2:20" x14ac:dyDescent="0.2">
      <c r="B15" s="12" t="s">
        <v>8</v>
      </c>
      <c r="C15" s="68"/>
      <c r="D15" s="49">
        <v>1068.4000000000001</v>
      </c>
      <c r="E15" s="43">
        <f t="shared" si="4"/>
        <v>0</v>
      </c>
      <c r="F15" s="64">
        <f t="shared" ref="F15:F16" si="10">$F$25</f>
        <v>0.6</v>
      </c>
      <c r="G15" s="28">
        <f>F15*E15</f>
        <v>0</v>
      </c>
      <c r="H15" s="47"/>
      <c r="J15" s="69"/>
      <c r="K15" s="10">
        <v>10163</v>
      </c>
      <c r="L15" s="30">
        <f t="shared" si="8"/>
        <v>0</v>
      </c>
      <c r="M15" s="64">
        <f>$M$25</f>
        <v>0.52</v>
      </c>
      <c r="N15" s="28">
        <f t="shared" si="7"/>
        <v>0</v>
      </c>
      <c r="O15" s="47"/>
      <c r="P15" s="6"/>
      <c r="Q15" s="50" t="str">
        <f>B15</f>
        <v>август</v>
      </c>
      <c r="R15" s="115">
        <f t="shared" si="1"/>
        <v>0</v>
      </c>
      <c r="S15" s="1">
        <v>180000</v>
      </c>
      <c r="T15" s="17">
        <f t="shared" si="9"/>
        <v>180000</v>
      </c>
    </row>
    <row r="16" spans="2:20" x14ac:dyDescent="0.2">
      <c r="B16" s="12" t="s">
        <v>9</v>
      </c>
      <c r="C16" s="68"/>
      <c r="D16" s="49">
        <v>1068.4000000000001</v>
      </c>
      <c r="E16" s="43">
        <f t="shared" si="4"/>
        <v>0</v>
      </c>
      <c r="F16" s="64">
        <f t="shared" si="10"/>
        <v>0.6</v>
      </c>
      <c r="G16" s="28">
        <f t="shared" ref="G16:G19" si="11">F16*E16</f>
        <v>0</v>
      </c>
      <c r="H16" s="47"/>
      <c r="J16" s="69"/>
      <c r="K16" s="10">
        <v>10163</v>
      </c>
      <c r="L16" s="30">
        <f t="shared" si="8"/>
        <v>0</v>
      </c>
      <c r="M16" s="64">
        <f>$M$25</f>
        <v>0.52</v>
      </c>
      <c r="N16" s="28">
        <f t="shared" si="7"/>
        <v>0</v>
      </c>
      <c r="O16" s="47"/>
      <c r="P16" s="6"/>
      <c r="Q16" s="50" t="str">
        <f>B16</f>
        <v>сентябрь</v>
      </c>
      <c r="R16" s="115">
        <f t="shared" si="1"/>
        <v>0</v>
      </c>
      <c r="S16" s="1">
        <v>180000</v>
      </c>
      <c r="T16" s="17">
        <f t="shared" si="9"/>
        <v>180000</v>
      </c>
    </row>
    <row r="17" spans="2:20" x14ac:dyDescent="0.2">
      <c r="B17" s="12" t="s">
        <v>10</v>
      </c>
      <c r="C17" s="68">
        <v>21</v>
      </c>
      <c r="D17" s="49">
        <v>1068.4000000000001</v>
      </c>
      <c r="E17" s="43">
        <f t="shared" si="4"/>
        <v>22436.400000000001</v>
      </c>
      <c r="F17" s="64">
        <v>1.52</v>
      </c>
      <c r="G17" s="28">
        <f t="shared" si="11"/>
        <v>34103.328000000001</v>
      </c>
      <c r="H17" s="47"/>
      <c r="J17" s="69">
        <v>21</v>
      </c>
      <c r="K17" s="10">
        <v>10163</v>
      </c>
      <c r="L17" s="30">
        <f t="shared" si="8"/>
        <v>213423</v>
      </c>
      <c r="M17" s="64">
        <v>0.64</v>
      </c>
      <c r="N17" s="28">
        <f>M17*L17</f>
        <v>136590.72</v>
      </c>
      <c r="O17" s="47"/>
      <c r="P17" s="6"/>
      <c r="Q17" s="50" t="str">
        <f>B17</f>
        <v>октябрь</v>
      </c>
      <c r="R17" s="115">
        <f>G17+N17</f>
        <v>170694.04800000001</v>
      </c>
      <c r="S17" s="1">
        <v>180000</v>
      </c>
      <c r="T17" s="17"/>
    </row>
    <row r="18" spans="2:20" x14ac:dyDescent="0.2">
      <c r="B18" s="12" t="s">
        <v>55</v>
      </c>
      <c r="C18" s="68">
        <v>21</v>
      </c>
      <c r="D18" s="49">
        <v>1068.4000000000001</v>
      </c>
      <c r="E18" s="43">
        <f t="shared" si="4"/>
        <v>22436.400000000001</v>
      </c>
      <c r="F18" s="64">
        <v>1.52</v>
      </c>
      <c r="G18" s="28">
        <f t="shared" si="11"/>
        <v>34103.328000000001</v>
      </c>
      <c r="H18" s="47"/>
      <c r="J18" s="69">
        <v>21</v>
      </c>
      <c r="K18" s="10">
        <v>10163</v>
      </c>
      <c r="L18" s="30">
        <f t="shared" si="8"/>
        <v>213423</v>
      </c>
      <c r="M18" s="64">
        <v>0.64</v>
      </c>
      <c r="N18" s="28">
        <f t="shared" si="7"/>
        <v>136590.72</v>
      </c>
      <c r="O18" s="47"/>
      <c r="P18" s="6"/>
      <c r="Q18" s="50" t="str">
        <f>B18</f>
        <v>ноябрь</v>
      </c>
      <c r="R18" s="115">
        <f>G18+N18</f>
        <v>170694.04800000001</v>
      </c>
      <c r="T18" s="17"/>
    </row>
    <row r="19" spans="2:20" x14ac:dyDescent="0.2">
      <c r="B19" s="12" t="s">
        <v>11</v>
      </c>
      <c r="C19" s="68">
        <v>21</v>
      </c>
      <c r="D19" s="49">
        <v>1068.4000000000001</v>
      </c>
      <c r="E19" s="43">
        <f t="shared" si="4"/>
        <v>22436.400000000001</v>
      </c>
      <c r="F19" s="64">
        <v>1.52</v>
      </c>
      <c r="G19" s="28">
        <f t="shared" si="11"/>
        <v>34103.328000000001</v>
      </c>
      <c r="H19" s="47"/>
      <c r="J19" s="69">
        <v>21</v>
      </c>
      <c r="K19" s="10">
        <v>10163</v>
      </c>
      <c r="L19" s="30">
        <f t="shared" si="8"/>
        <v>213423</v>
      </c>
      <c r="M19" s="64">
        <v>0.64</v>
      </c>
      <c r="N19" s="28">
        <f t="shared" si="7"/>
        <v>136590.72</v>
      </c>
      <c r="O19" s="47"/>
      <c r="P19" s="36"/>
      <c r="Q19" s="50" t="str">
        <f>B19</f>
        <v>декабрь</v>
      </c>
      <c r="R19" s="115">
        <f>G19+N19</f>
        <v>170694.04800000001</v>
      </c>
      <c r="T19" s="17"/>
    </row>
    <row r="20" spans="2:20" s="7" customFormat="1" ht="12.75" thickBot="1" x14ac:dyDescent="0.25">
      <c r="B20" s="14" t="s">
        <v>16</v>
      </c>
      <c r="C20" s="107">
        <f>SUM(C7:C19)</f>
        <v>63</v>
      </c>
      <c r="D20" s="108">
        <f>SUM(D7:D19)</f>
        <v>7478.7999999999993</v>
      </c>
      <c r="E20" s="109">
        <f>SUM(E7:E19)</f>
        <v>67309.200000000012</v>
      </c>
      <c r="F20" s="110"/>
      <c r="G20" s="111">
        <f>SUM(G7:G19)</f>
        <v>102309.984</v>
      </c>
      <c r="H20" s="46"/>
      <c r="I20" s="32"/>
      <c r="J20" s="112">
        <f>SUM(J7:J19)</f>
        <v>63</v>
      </c>
      <c r="K20" s="113">
        <f>SUM(K7:K19)</f>
        <v>71141</v>
      </c>
      <c r="L20" s="110">
        <f>SUM(L7:L19)</f>
        <v>640269</v>
      </c>
      <c r="M20" s="114"/>
      <c r="N20" s="111">
        <f>SUM(N7:N19)</f>
        <v>409772.16000000003</v>
      </c>
      <c r="O20" s="46"/>
      <c r="P20" s="1"/>
      <c r="Q20" s="37"/>
      <c r="R20" s="38">
        <f>SUM(R8:R19)</f>
        <v>512082.14400000003</v>
      </c>
    </row>
    <row r="21" spans="2:20" x14ac:dyDescent="0.2">
      <c r="F21" s="15"/>
      <c r="G21" s="16"/>
      <c r="H21" s="16"/>
      <c r="I21" s="16"/>
    </row>
    <row r="22" spans="2:20" ht="15" customHeight="1" x14ac:dyDescent="0.2">
      <c r="B22" s="11"/>
      <c r="C22" s="11"/>
      <c r="D22" s="11"/>
      <c r="E22" s="11"/>
      <c r="F22" s="11"/>
      <c r="G22" s="11"/>
      <c r="H22" s="11"/>
      <c r="I22" s="11"/>
      <c r="M22" s="11"/>
    </row>
    <row r="25" spans="2:20" x14ac:dyDescent="0.2">
      <c r="F25" s="1">
        <f>Sheet!W22</f>
        <v>0.6</v>
      </c>
      <c r="M25" s="1">
        <f>Sheet!W23</f>
        <v>0.52</v>
      </c>
    </row>
  </sheetData>
  <pageMargins left="0.31496062992125984" right="0.31496062992125984" top="0.74803149606299213" bottom="0.35433070866141736" header="0.31496062992125984" footer="0.31496062992125984"/>
  <pageSetup paperSize="9" scale="55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</vt:lpstr>
      <vt:lpstr>Уборка 2026 </vt:lpstr>
      <vt:lpstr>Уборка осень 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Glavbuh</dc:creator>
  <cp:lastModifiedBy>Бондаренко Екатерина</cp:lastModifiedBy>
  <dcterms:created xsi:type="dcterms:W3CDTF">2022-10-19T09:52:06Z</dcterms:created>
  <dcterms:modified xsi:type="dcterms:W3CDTF">2026-09-15T06:52:05Z</dcterms:modified>
</cp:coreProperties>
</file>