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6\932 Аккумулятор для генератора Вырица 1 шт (ЭМЛО)\932 Для публикации\"/>
    </mc:Choice>
  </mc:AlternateContent>
  <bookViews>
    <workbookView xWindow="0" yWindow="0" windowWidth="28800" windowHeight="12435"/>
  </bookViews>
  <sheets>
    <sheet name="Лист 1" sheetId="5" r:id="rId1"/>
  </sheets>
  <definedNames>
    <definedName name="_xlnm._FilterDatabase" localSheetId="0" hidden="1">'Лист 1'!$A$9:$M$10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5" l="1"/>
  <c r="I10" i="5"/>
  <c r="J10" i="5"/>
  <c r="K10" i="5" s="1"/>
  <c r="K11" i="5" s="1"/>
  <c r="M10" i="5" l="1"/>
</calcChain>
</file>

<file path=xl/sharedStrings.xml><?xml version="1.0" encoding="utf-8"?>
<sst xmlns="http://schemas.openxmlformats.org/spreadsheetml/2006/main" count="27" uniqueCount="27">
  <si>
    <t>№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</si>
  <si>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</si>
  <si>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</si>
  <si>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</si>
  <si>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</si>
  <si>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</si>
  <si>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</si>
  <si>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</si>
  <si>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</si>
  <si>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</si>
  <si>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</si>
  <si>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</si>
  <si>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</si>
  <si>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>Минимальная цена за единицу, руб.</t>
  </si>
  <si>
    <t>Характеристики объекта закупки указаны в описании объекта закупки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</si>
  <si>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t>
  </si>
  <si>
    <t>Наименование товара, услуги (работы)</t>
  </si>
  <si>
    <t>Шутка</t>
  </si>
  <si>
    <t>Расчет произвел</t>
  </si>
  <si>
    <t>Телегин И.А</t>
  </si>
  <si>
    <t>Аккумулятор свинцовый для запуска поршневых двигателей</t>
  </si>
  <si>
    <t>27.20.21.000-00000011</t>
  </si>
  <si>
    <t xml:space="preserve"> Вх. 6465 от 29.09.2026 Цена (руб)</t>
  </si>
  <si>
    <t xml:space="preserve"> Вх. 6466 от 29.09.2026 Цена (руб)</t>
  </si>
  <si>
    <t xml:space="preserve"> Вх. 6464 от 29.09.2026 Цена (руб)</t>
  </si>
  <si>
    <r>
      <t xml:space="preserve">На основании проведенного анализа рынка и расчетов, НМЦК составляет: </t>
    </r>
    <r>
      <rPr>
        <b/>
        <sz val="12"/>
        <color theme="1"/>
        <rFont val="Times New Roman"/>
        <family val="1"/>
        <charset val="204"/>
      </rPr>
      <t>20 000</t>
    </r>
    <r>
      <rPr>
        <sz val="12"/>
        <color theme="1"/>
        <rFont val="Times New Roman"/>
        <family val="1"/>
        <charset val="204"/>
      </rPr>
      <t xml:space="preserve"> рублей. 00 копеек.</t>
    </r>
  </si>
  <si>
    <t>Поставка аккумуляторов свинцовых для запуска поршневых двигателей (Вырица больница)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</si>
</sst>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19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6" fillId="0" borderId="0" applyFont="0" applyFill="0" applyBorder="0" applyAlignment="0" applyProtection="0">
      <alignment vertical="center"/>
    </xf>
    <xf numFmtId="0" fontId="4" fillId="0" borderId="0"/>
    <xf numFmtId="0" fontId="6" fillId="0" borderId="0"/>
    <xf numFmtId="165" fontId="5" fillId="0" borderId="0" applyBorder="0" applyProtection="0"/>
    <xf numFmtId="165" fontId="5" fillId="0" borderId="0" applyBorder="0" applyProtection="0"/>
    <xf numFmtId="165" fontId="5" fillId="0" borderId="0" applyBorder="0" applyProtection="0"/>
    <xf numFmtId="0" fontId="5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2" xfId="0" applyFont="1" applyBorder="1" applyAlignment="1">
      <alignment horizontal="center" vertical="top" wrapText="1"/>
    </xf>
    <xf numFmtId="4" fontId="13" fillId="0" borderId="4" xfId="0" applyNumberFormat="1" applyFont="1" applyFill="1" applyBorder="1" applyAlignment="1">
      <alignment horizontal="center" vertical="center"/>
    </xf>
    <xf numFmtId="166" fontId="11" fillId="2" borderId="4" xfId="1" applyNumberFormat="1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166" fontId="2" fillId="2" borderId="0" xfId="1" applyNumberFormat="1" applyFont="1" applyFill="1" applyBorder="1" applyAlignment="1">
      <alignment horizontal="center" wrapText="1"/>
    </xf>
    <xf numFmtId="4" fontId="14" fillId="0" borderId="5" xfId="1" applyNumberFormat="1" applyFont="1" applyBorder="1" applyAlignment="1" applyProtection="1">
      <alignment horizontal="center" vertical="top" wrapText="1"/>
    </xf>
    <xf numFmtId="0" fontId="16" fillId="0" borderId="4" xfId="0" applyFont="1" applyBorder="1" applyAlignment="1">
      <alignment horizontal="center" vertical="center" wrapText="1"/>
    </xf>
    <xf numFmtId="4" fontId="13" fillId="3" borderId="4" xfId="0" applyNumberFormat="1" applyFont="1" applyFill="1" applyBorder="1" applyAlignment="1">
      <alignment horizontal="center" vertical="center"/>
    </xf>
    <xf numFmtId="166" fontId="11" fillId="0" borderId="4" xfId="1" applyNumberFormat="1" applyFont="1" applyBorder="1" applyAlignment="1" applyProtection="1">
      <alignment horizontal="center" vertical="center" wrapText="1"/>
    </xf>
    <xf numFmtId="166" fontId="8" fillId="0" borderId="4" xfId="1" applyNumberFormat="1" applyFont="1" applyBorder="1" applyAlignment="1">
      <alignment horizontal="center" vertical="center" wrapText="1"/>
    </xf>
    <xf numFmtId="166" fontId="8" fillId="2" borderId="4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66" fontId="10" fillId="2" borderId="2" xfId="1" applyNumberFormat="1" applyFont="1" applyFill="1" applyBorder="1" applyAlignment="1">
      <alignment horizontal="center" vertical="top" wrapText="1"/>
    </xf>
    <xf numFmtId="166" fontId="10" fillId="0" borderId="2" xfId="1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8" fillId="0" borderId="0" xfId="0" applyFont="1" applyAlignment="1">
      <alignment horizontal="left" vertical="center" wrapText="1"/>
    </xf>
    <xf numFmtId="0" fontId="15" fillId="0" borderId="0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66350</xdr:colOff>
      <xdr:row>8</xdr:row>
      <xdr:rowOff>387749</xdr:rowOff>
    </xdr:from>
    <xdr:to>
      <xdr:col>12</xdr:col>
      <xdr:colOff>38101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12</xdr:col>
      <xdr:colOff>76825</xdr:colOff>
      <xdr:row>8</xdr:row>
      <xdr:rowOff>409575</xdr:rowOff>
    </xdr:from>
    <xdr:to>
      <xdr:col>12</xdr:col>
      <xdr:colOff>447675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3200" y="5334000"/>
          <a:ext cx="37085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95250</xdr:rowOff>
    </xdr:from>
    <xdr:to>
      <xdr:col>1</xdr:col>
      <xdr:colOff>1236101</xdr:colOff>
      <xdr:row>7</xdr:row>
      <xdr:rowOff>434774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562350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33346</xdr:colOff>
      <xdr:row>8</xdr:row>
      <xdr:rowOff>323850</xdr:rowOff>
    </xdr:from>
    <xdr:to>
      <xdr:col>10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N2" sqref="N2"/>
    </sheetView>
  </sheetViews>
  <sheetFormatPr defaultRowHeight="15" x14ac:dyDescent="0.25"/>
  <cols>
    <col min="1" max="1" width="5.140625" style="1" customWidth="1"/>
    <col min="2" max="2" width="20.140625" style="1" customWidth="1"/>
    <col min="3" max="3" width="11.7109375" style="5" customWidth="1"/>
    <col min="4" max="4" width="8.7109375" style="5" customWidth="1"/>
    <col min="5" max="5" width="5.85546875" style="5" customWidth="1"/>
    <col min="6" max="6" width="10.85546875" style="8" customWidth="1"/>
    <col min="7" max="7" width="10.42578125" style="8" customWidth="1"/>
    <col min="8" max="8" width="10.85546875" style="8" customWidth="1"/>
    <col min="9" max="9" width="11.42578125" style="8" customWidth="1"/>
    <col min="10" max="10" width="12.140625" style="8" customWidth="1"/>
    <col min="11" max="11" width="12.5703125" style="5" customWidth="1"/>
    <col min="12" max="12" width="14.140625" style="5" bestFit="1" customWidth="1"/>
    <col min="13" max="13" width="8.85546875" style="8" customWidth="1"/>
    <col min="14" max="16384" width="9.140625" style="1"/>
  </cols>
  <sheetData>
    <row r="1" spans="1:13" ht="35.25" customHeight="1" x14ac:dyDescent="0.3">
      <c r="A1" s="33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20.25" customHeight="1" x14ac:dyDescent="0.25">
      <c r="A2" s="31" t="s">
        <v>26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1.75" customHeight="1" x14ac:dyDescent="0.25">
      <c r="A3" s="34" t="s">
        <v>7</v>
      </c>
      <c r="B3" s="35"/>
      <c r="C3" s="36" t="s">
        <v>14</v>
      </c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13" ht="50.25" customHeight="1" x14ac:dyDescent="0.25">
      <c r="A4" s="34" t="s">
        <v>12</v>
      </c>
      <c r="B4" s="35"/>
      <c r="C4" s="38" t="s">
        <v>15</v>
      </c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3" ht="9" customHeight="1" x14ac:dyDescent="0.25"/>
    <row r="6" spans="1:13" ht="14.25" customHeight="1" x14ac:dyDescent="0.25">
      <c r="A6" s="40" t="s">
        <v>9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1:13" ht="21.75" customHeight="1" x14ac:dyDescent="0.25">
      <c r="A7" s="32" t="s">
        <v>10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3" ht="42" customHeight="1" x14ac:dyDescent="0.25">
      <c r="C8" s="9"/>
      <c r="D8" s="9"/>
      <c r="E8" s="9"/>
      <c r="K8" s="9"/>
      <c r="L8" s="9"/>
    </row>
    <row r="9" spans="1:13" s="6" customFormat="1" ht="69.75" customHeight="1" x14ac:dyDescent="0.25">
      <c r="A9" s="10" t="s">
        <v>0</v>
      </c>
      <c r="B9" s="10" t="s">
        <v>16</v>
      </c>
      <c r="C9" s="10" t="s">
        <v>1</v>
      </c>
      <c r="D9" s="10" t="s">
        <v>2</v>
      </c>
      <c r="E9" s="10" t="s">
        <v>3</v>
      </c>
      <c r="F9" s="22" t="s">
        <v>22</v>
      </c>
      <c r="G9" s="22" t="s">
        <v>23</v>
      </c>
      <c r="H9" s="22" t="s">
        <v>24</v>
      </c>
      <c r="I9" s="23" t="s">
        <v>4</v>
      </c>
      <c r="J9" s="23" t="s">
        <v>13</v>
      </c>
      <c r="K9" s="24" t="s">
        <v>8</v>
      </c>
      <c r="L9" s="24" t="s">
        <v>5</v>
      </c>
      <c r="M9" s="23" t="s">
        <v>6</v>
      </c>
    </row>
    <row r="10" spans="1:13" s="6" customFormat="1" ht="36" x14ac:dyDescent="0.25">
      <c r="A10" s="13">
        <v>1</v>
      </c>
      <c r="B10" s="25" t="s">
        <v>20</v>
      </c>
      <c r="C10" s="14" t="s">
        <v>21</v>
      </c>
      <c r="D10" s="17" t="s">
        <v>17</v>
      </c>
      <c r="E10" s="14">
        <v>1</v>
      </c>
      <c r="F10" s="18">
        <v>20000</v>
      </c>
      <c r="G10" s="11">
        <v>20800</v>
      </c>
      <c r="H10" s="11">
        <v>21600</v>
      </c>
      <c r="I10" s="12">
        <f t="shared" ref="I10" si="0">(F10+G10+H10)/3</f>
        <v>20800</v>
      </c>
      <c r="J10" s="12">
        <f t="shared" ref="J10" si="1">F10*1</f>
        <v>20000</v>
      </c>
      <c r="K10" s="19">
        <f t="shared" ref="K10" si="2">J10*E10</f>
        <v>20000</v>
      </c>
      <c r="L10" s="20">
        <f t="shared" ref="L10" si="3">STDEV(F10:H10)</f>
        <v>800</v>
      </c>
      <c r="M10" s="21">
        <f t="shared" ref="M10" si="4">L10/I10*100</f>
        <v>3.85</v>
      </c>
    </row>
    <row r="11" spans="1:13" x14ac:dyDescent="0.25">
      <c r="A11" s="2"/>
      <c r="B11" s="2"/>
      <c r="C11" s="4"/>
      <c r="D11" s="4"/>
      <c r="E11" s="4"/>
      <c r="F11" s="15"/>
      <c r="G11" s="15"/>
      <c r="H11" s="15"/>
      <c r="I11" s="15"/>
      <c r="J11" s="15"/>
      <c r="K11" s="16">
        <f>SUM(K10:K10)</f>
        <v>20000</v>
      </c>
      <c r="L11" s="3"/>
      <c r="M11" s="7"/>
    </row>
    <row r="12" spans="1:13" ht="15.75" x14ac:dyDescent="0.25">
      <c r="A12" s="30" t="s">
        <v>25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3" s="26" customFormat="1" x14ac:dyDescent="0.25">
      <c r="B13" s="26" t="s">
        <v>18</v>
      </c>
      <c r="C13" s="27"/>
      <c r="D13" s="27"/>
      <c r="E13" s="27"/>
      <c r="F13" s="28"/>
      <c r="G13" s="28"/>
      <c r="H13" s="28"/>
      <c r="I13" s="28"/>
      <c r="J13" s="28"/>
      <c r="K13" s="27"/>
      <c r="L13" s="27"/>
      <c r="M13" s="28"/>
    </row>
    <row r="14" spans="1:13" s="26" customFormat="1" x14ac:dyDescent="0.25">
      <c r="B14" s="26" t="s">
        <v>19</v>
      </c>
      <c r="C14" s="29">
        <v>46308</v>
      </c>
      <c r="D14" s="27"/>
      <c r="E14" s="27"/>
      <c r="F14" s="28"/>
      <c r="G14" s="28"/>
      <c r="H14" s="28"/>
      <c r="I14" s="28"/>
      <c r="J14" s="28"/>
      <c r="K14" s="27"/>
      <c r="L14" s="27"/>
      <c r="M14" s="28"/>
    </row>
  </sheetData>
  <autoFilter ref="A9:M10"/>
  <mergeCells count="9">
    <mergeCell ref="A12:M12"/>
    <mergeCell ref="A2:M2"/>
    <mergeCell ref="A7:M7"/>
    <mergeCell ref="A1:M1"/>
    <mergeCell ref="A3:B3"/>
    <mergeCell ref="A4:B4"/>
    <mergeCell ref="C3:M3"/>
    <mergeCell ref="C4:M4"/>
    <mergeCell ref="A6:M6"/>
  </mergeCells>
  <pageMargins left="0.31496062992125984" right="0.31496062992125984" top="0.35433070866141736" bottom="0.35433070866141736" header="0.31496062992125984" footer="0.31496062992125984"/>
  <pageSetup paperSize="9" scale="99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Телегин Иван Алексеевич</cp:lastModifiedBy>
  <cp:lastPrinted>2026-10-13T10:09:42Z</cp:lastPrinted>
  <dcterms:created xsi:type="dcterms:W3CDTF">2006-09-16T00:00:00Z</dcterms:created>
  <dcterms:modified xsi:type="dcterms:W3CDTF">2026-10-19T10:37:07Z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