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КМЦ Безопасность и  профилактика\2026\0. СУБСИДИЯ\3. ТОМСК\2. Оргменеджер Томск\1. на закупку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2" l="1"/>
  <c r="N7" i="2" l="1"/>
  <c r="O7" i="2" s="1"/>
  <c r="L7" i="2"/>
  <c r="M7" i="2" s="1"/>
  <c r="I7" i="2"/>
  <c r="J7" i="2" s="1"/>
  <c r="K7" i="2" s="1"/>
  <c r="I9" i="2" l="1"/>
</calcChain>
</file>

<file path=xl/sharedStrings.xml><?xml version="1.0" encoding="utf-8"?>
<sst xmlns="http://schemas.openxmlformats.org/spreadsheetml/2006/main" count="30" uniqueCount="30">
  <si>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</si>
  <si>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</si>
  <si>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</si>
  <si>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</si>
  <si>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</si>
  <si>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</si>
  <si>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</si>
  <si>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</si>
  <si>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</si>
  <si>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</si>
  <si>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</si>
  <si>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</si>
  <si>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</si>
  <si>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</si>
  <si>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</si>
  <si>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</si>
  <si>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</si>
  <si>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</si>
  <si>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</si>
  <si>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</si>
  <si>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</si>
  <si>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</si>
  <si>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</si>
  <si>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</si>
  <si>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</si>
  <si>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</si>
  <si>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</si>
  <si>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</si>
  <si>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</si>
  <si>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Оказание услуг организационного менеджера Всероссийского форума «Безопасность молодежи» (далее – Форум) в рамках деятельности Круглогодичного молодежного центра «Безопасность и профилактика»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</si>
</sst>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1"/>
  <sheetViews>
    <sheetView tabSelected="1" topLeftCell="A7" zoomScale="90" zoomScaleNormal="90" workbookViewId="0">
      <selection activeCell="A8" sqref="A8:N8"/>
    </sheetView>
  </sheetViews>
  <sheetFormatPr defaultColWidth="9" defaultRowHeight="14.4" x14ac:dyDescent="0.3"/>
  <cols>
    <col min="1" max="1" width="6.21875" style="2" customWidth="1"/>
    <col min="2" max="2" width="38.44140625" style="2" customWidth="1"/>
    <col min="3" max="3" width="7" style="2" customWidth="1"/>
    <col min="4" max="4" width="6.77734375" style="2" customWidth="1"/>
    <col min="5" max="7" width="15" style="2" customWidth="1"/>
    <col min="8" max="8" width="9.21875" style="2" customWidth="1"/>
    <col min="9" max="9" width="19.77734375" style="2" customWidth="1"/>
    <col min="10" max="10" width="15.44140625" style="2" customWidth="1"/>
    <col min="11" max="11" width="14.21875" style="2" customWidth="1"/>
    <col min="12" max="12" width="15.5546875" style="2" customWidth="1"/>
    <col min="13" max="13" width="12.5546875" style="2" customWidth="1"/>
    <col min="14" max="14" width="14.21875" style="2" customWidth="1"/>
    <col min="15" max="15" width="15.5546875" style="2" customWidth="1"/>
    <col min="16" max="256" width="9.21875" style="2" customWidth="1"/>
    <col min="257" max="1024" width="9.21875" customWidth="1"/>
  </cols>
  <sheetData>
    <row r="1" spans="1:15" ht="29.55" customHeight="1" x14ac:dyDescent="0.3">
      <c r="N1" s="22" t="s">
        <v>0</v>
      </c>
      <c r="O1" s="23"/>
    </row>
    <row r="2" spans="1:15" x14ac:dyDescent="0.3">
      <c r="N2" s="23"/>
      <c r="O2" s="23"/>
    </row>
    <row r="3" spans="1:15" s="1" customFormat="1" ht="46.05" customHeight="1" x14ac:dyDescent="0.35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s="1" customFormat="1" ht="48.75" customHeight="1" x14ac:dyDescent="0.35">
      <c r="A4" s="3"/>
      <c r="B4" s="3" t="s">
        <v>2</v>
      </c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3"/>
      <c r="O4" s="3"/>
    </row>
    <row r="5" spans="1:15" ht="39" customHeight="1" x14ac:dyDescent="0.3">
      <c r="A5" s="26" t="s">
        <v>4</v>
      </c>
      <c r="B5" s="27" t="s">
        <v>5</v>
      </c>
      <c r="C5" s="26" t="s">
        <v>6</v>
      </c>
      <c r="D5" s="26" t="s">
        <v>7</v>
      </c>
      <c r="E5" s="26" t="s">
        <v>8</v>
      </c>
      <c r="F5" s="26"/>
      <c r="G5" s="26"/>
      <c r="H5" s="4"/>
      <c r="I5" s="30" t="s">
        <v>9</v>
      </c>
      <c r="J5" s="30"/>
      <c r="K5" s="30"/>
      <c r="L5" s="31" t="s">
        <v>10</v>
      </c>
      <c r="M5" s="31"/>
      <c r="N5" s="31"/>
      <c r="O5" s="31"/>
    </row>
    <row r="6" spans="1:15" ht="259.8" customHeight="1" x14ac:dyDescent="0.3">
      <c r="A6" s="26"/>
      <c r="B6" s="27"/>
      <c r="C6" s="27"/>
      <c r="D6" s="27"/>
      <c r="E6" s="5" t="s">
        <v>11</v>
      </c>
      <c r="F6" s="5" t="s">
        <v>12</v>
      </c>
      <c r="G6" s="5" t="s">
        <v>13</v>
      </c>
      <c r="H6" s="5" t="s">
        <v>14</v>
      </c>
      <c r="I6" s="9" t="s">
        <v>15</v>
      </c>
      <c r="J6" s="9" t="s">
        <v>16</v>
      </c>
      <c r="K6" s="9" t="s">
        <v>17</v>
      </c>
      <c r="L6" s="9" t="s">
        <v>18</v>
      </c>
      <c r="M6" s="9" t="s">
        <v>19</v>
      </c>
      <c r="N6" s="9" t="s">
        <v>20</v>
      </c>
      <c r="O6" s="9" t="s">
        <v>21</v>
      </c>
    </row>
    <row r="7" spans="1:15" ht="154.80000000000001" customHeight="1" x14ac:dyDescent="0.3">
      <c r="A7" s="6"/>
      <c r="B7" s="19" t="s">
        <v>29</v>
      </c>
      <c r="C7" s="18" t="s">
        <v>22</v>
      </c>
      <c r="D7" s="17">
        <v>1</v>
      </c>
      <c r="E7" s="7">
        <v>215000</v>
      </c>
      <c r="F7" s="7">
        <v>220000</v>
      </c>
      <c r="G7" s="7">
        <v>223000</v>
      </c>
      <c r="H7" s="8" t="s">
        <v>23</v>
      </c>
      <c r="I7" s="10">
        <f t="shared" ref="I7" si="0">AVERAGE(E7:G7)</f>
        <v>219333.33333333334</v>
      </c>
      <c r="J7" s="11">
        <f t="shared" ref="J7" si="1">SQRT(((SUM((POWER(G7-I7,2)),(POWER(F7-I7,2)),(POWER(E7-I7,2)))/(COLUMNS(E7:G7)-1))))</f>
        <v>4041.4518843273804</v>
      </c>
      <c r="K7" s="11">
        <f t="shared" ref="K7" si="2">J7/I7*100</f>
        <v>1.8426072420945503</v>
      </c>
      <c r="L7" s="10">
        <f t="shared" ref="L7" si="3">((D7/3)*(SUM(E7:G7)))</f>
        <v>219333.33333333331</v>
      </c>
      <c r="M7" s="12">
        <f t="shared" ref="M7" si="4">L7/D7</f>
        <v>219333.33333333331</v>
      </c>
      <c r="N7" s="13">
        <f t="shared" ref="N7" si="5">MIN(E7:G7)</f>
        <v>215000</v>
      </c>
      <c r="O7" s="13">
        <f t="shared" ref="O7" si="6">N7*D7</f>
        <v>215000</v>
      </c>
    </row>
    <row r="8" spans="1:15" ht="30.6" customHeight="1" x14ac:dyDescent="0.3">
      <c r="A8" s="32" t="s">
        <v>24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13">
        <f>SUM(D7*E7)</f>
        <v>215000</v>
      </c>
    </row>
    <row r="9" spans="1:15" ht="28.2" customHeight="1" x14ac:dyDescent="0.3">
      <c r="A9" s="24" t="s">
        <v>25</v>
      </c>
      <c r="B9" s="25"/>
      <c r="C9" s="25"/>
      <c r="D9" s="25"/>
      <c r="E9" s="25"/>
      <c r="F9" s="25"/>
      <c r="G9" s="25"/>
      <c r="H9" s="25"/>
      <c r="I9" s="14">
        <f>O8</f>
        <v>215000</v>
      </c>
      <c r="J9" s="15" t="s">
        <v>26</v>
      </c>
      <c r="K9" s="15"/>
      <c r="L9" s="15"/>
      <c r="M9" s="15"/>
      <c r="N9" s="15"/>
      <c r="O9" s="16"/>
    </row>
    <row r="10" spans="1:15" ht="46.2" customHeight="1" x14ac:dyDescent="0.3">
      <c r="A10" s="21" t="s">
        <v>27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50.4" customHeight="1" x14ac:dyDescent="0.3">
      <c r="A11" s="20" t="s">
        <v>28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</sheetData>
  <mergeCells count="14">
    <mergeCell ref="A11:O11"/>
    <mergeCell ref="A10:O10"/>
    <mergeCell ref="N1:O2"/>
    <mergeCell ref="A9:H9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8:N8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2026-08-27T14:10:33Z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