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329 451,80 - розетки\размещение\"/>
    </mc:Choice>
  </mc:AlternateContent>
  <xr:revisionPtr revIDLastSave="0" documentId="13_ncr:1_{AD990C1E-A55D-4165-A1EB-BE5004A7A2D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ftn1" localSheetId="0">'Расчет цены'!$B$16</definedName>
    <definedName name="_ftnref1" localSheetId="0">'Расчет цены'!$B$11</definedName>
    <definedName name="_ftnref2" localSheetId="0">'Расчет цены'!#REF!</definedName>
    <definedName name="_ftnref3" localSheetId="0">'Расчет цены'!#REF!</definedName>
    <definedName name="_ftnref4" localSheetId="0">'Расчет цены'!#REF!</definedName>
    <definedName name="_ftnref5" localSheetId="0">'Расчет цены'!#REF!</definedName>
    <definedName name="_ftnref6" localSheetId="0">'Расчет цены'!#REF!</definedName>
    <definedName name="_xlnm.Print_Area" localSheetId="0">'Расчет цены'!$A$2:$W$20</definedName>
  </definedNames>
  <calcPr calcId="191029" iterateDelta="1E-4"/>
</workbook>
</file>

<file path=xl/calcChain.xml><?xml version="1.0" encoding="utf-8"?>
<calcChain xmlns="http://schemas.openxmlformats.org/spreadsheetml/2006/main">
  <c r="O12" i="5" l="1"/>
  <c r="R12" i="5" s="1"/>
  <c r="P12" i="5"/>
  <c r="Q12" i="5" s="1"/>
  <c r="O13" i="5"/>
  <c r="R13" i="5" s="1"/>
  <c r="P13" i="5"/>
  <c r="O14" i="5"/>
  <c r="R14" i="5" s="1"/>
  <c r="P14" i="5"/>
  <c r="Q14" i="5" l="1"/>
  <c r="Q13" i="5"/>
  <c r="O11" i="5"/>
  <c r="R11" i="5" s="1"/>
  <c r="R15" i="5" s="1"/>
  <c r="P11" i="5"/>
  <c r="Q11" i="5" l="1"/>
</calcChain>
</file>

<file path=xl/sharedStrings.xml><?xml version="1.0" encoding="utf-8"?>
<sst xmlns="http://schemas.openxmlformats.org/spreadsheetml/2006/main" count="37" uniqueCount="34">
  <si>
    <t>№ п/п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</si>
  <si>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</si>
  <si>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</si>
  <si>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</si>
  <si>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</si>
  <si>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</si>
  <si>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</si>
  <si>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t>Среднее квадратичное отклонение</t>
  </si>
  <si>
    <t xml:space="preserve">Наименование </t>
  </si>
  <si>
    <r>
      <t>Средняя арифметическая цена за единицу     &lt;</t>
    </r>
    <r>
      <rPr>
        <b/>
        <i/>
        <sz val="10"/>
        <rFont val="Times New Roman"/>
        <family val="1"/>
        <charset val="204"/>
      </rPr>
      <t>ц</t>
    </r>
    <r>
      <rPr>
        <b/>
        <sz val="10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</si>
  <si>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        </t>
    </r>
    <r>
      <rPr>
        <sz val="10"/>
        <rFont val="Times New Roman"/>
        <family val="1"/>
        <charset val="204"/>
      </rPr>
      <t xml:space="preserve">  </t>
    </r>
    <r>
      <rPr>
        <i/>
        <sz val="10"/>
        <rFont val="Times New Roman"/>
        <family val="1"/>
        <charset val="204"/>
      </rPr>
      <t xml:space="preserve">  </t>
    </r>
  </si>
  <si>
    <r>
      <rPr>
        <b/>
        <sz val="10"/>
        <rFont val="Times New Roman"/>
        <family val="1"/>
        <charset val="204"/>
      </rPr>
      <t>Расчет НМЦК по формуле, в рублях РФ</t>
    </r>
    <r>
      <rPr>
        <sz val="10"/>
        <rFont val="Times New Roman"/>
        <family val="1"/>
        <charset val="204"/>
      </rPr>
      <t xml:space="preserve">                 </t>
    </r>
  </si>
  <si>
    <t>Итого</t>
  </si>
  <si>
    <t>шт.</t>
  </si>
  <si>
    <t>Коммерческое предложение
вх.№ 03-01/617-2026 от 03.08.2026</t>
  </si>
  <si>
    <t>Коммерческое предложение
вх.№ 03-01/618-2026 от 03.08.2026</t>
  </si>
  <si>
    <t>Коммерческое предложение
вх.№ 03-01/619-2026 от 04.08.2026</t>
  </si>
  <si>
    <t xml:space="preserve">Начальная (максимальная) цена контракта сформирована в соответствии с требованиями статьи 22 Закона 44-ФЗ,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02.10.2013 № 567,  с учетом требований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															</t>
  </si>
  <si>
    <t>Модуль оптический</t>
  </si>
  <si>
    <t>Блок розеток с сетевым фильтром</t>
  </si>
  <si>
    <t>Оптический патч-корд</t>
  </si>
  <si>
    <t>Патч-корд</t>
  </si>
  <si>
    <t>Исполнитель: Баталова И.А.</t>
  </si>
  <si>
    <t>Коммерческое предложение
вх.№ 03-01/653-2026 от 02.09.2026</t>
  </si>
  <si>
    <t>Коммерческое предложение
вх.№ 03-01/655-2026 от 02.09.2026</t>
  </si>
  <si>
    <t>Коммерческое предложение
вх.№ 03-01/659-2026 от 02.09.2026</t>
  </si>
  <si>
    <t>Коммерческое предложение
вх.№ 03-01/664-2026 от 04.09.2026</t>
  </si>
  <si>
    <t>Коммерческое предложение
вх.№ 03-01/675-2026 от 08.09.2026</t>
  </si>
  <si>
    <t>Коммерческое предложение
вх.№ 03-01/677-2026 от 08.09.2026</t>
  </si>
  <si>
    <t>С учётом доведённых до заказчика лимитов бюджетных обязательств в 2026 г. НМЦК на пп 1-3 установлена в размере:  326 071,80 руб.</t>
  </si>
  <si>
    <t>По п.4 за НМЦК принято среднее значение: 3 380,00  руб.</t>
  </si>
  <si>
    <r>
      <t>Общая НМЦК закупки составляет:</t>
    </r>
    <r>
      <rPr>
        <b/>
        <sz val="28"/>
        <rFont val="Times New Roman"/>
        <family val="1"/>
        <charset val="204"/>
      </rPr>
      <t xml:space="preserve"> </t>
    </r>
    <r>
      <rPr>
        <b/>
        <sz val="20"/>
        <rFont val="Times New Roman"/>
        <family val="1"/>
        <charset val="204"/>
      </rPr>
      <t>329 451,80</t>
    </r>
    <r>
      <rPr>
        <b/>
        <sz val="12"/>
        <rFont val="Times New Roman"/>
        <family val="1"/>
        <charset val="204"/>
      </rPr>
      <t xml:space="preserve">  руб.</t>
    </r>
  </si>
  <si>
    <t>Обоснование начальной (максимальной) цены контрактана на поставку блоков розеток с сетевым фильтром для нужд ГКУ ЛО «ОЭП», комплектующих к оборудованию для  электронного правительства Ленинградской области</t>
  </si>
  <si>
    <t>УТВЕРЖДАЮ
ЗАМЕСТИТЕЛЬ ДИРЕКТОРА
ГОСУДАРСТВЕННОГО КАЗЕННОГО УЧРЕЖДЕНИЯ
 ЛЕНИНГРАДСКОЙ ОБЛАСТИ
ОПЕРАТОР «ЭЛЕКТРОННОГО ПРАВИТЕЛЬСТВА» 
______________________ Н.В. Белая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</si>
</sst>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0.0000"/>
  </numFmts>
  <fonts count="1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28"/>
      <name val="Times New Roman"/>
      <family val="1"/>
      <charset val="204"/>
    </font>
    <font>
      <b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9" fillId="0" borderId="0"/>
    <xf numFmtId="164" fontId="11" fillId="0" borderId="0"/>
    <xf numFmtId="0" fontId="11" fillId="0" borderId="0"/>
    <xf numFmtId="0" fontId="11" fillId="0" borderId="0"/>
    <xf numFmtId="164" fontId="11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/>
    <xf numFmtId="2" fontId="8" fillId="0" borderId="0" xfId="0" applyNumberFormat="1" applyFont="1"/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4" fontId="1" fillId="0" borderId="0" xfId="0" applyNumberFormat="1" applyFont="1"/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4" fillId="0" borderId="0" xfId="0" applyFont="1"/>
    <xf numFmtId="165" fontId="1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5" fillId="0" borderId="0" xfId="0" applyNumberFormat="1" applyFont="1" applyAlignment="1">
      <alignment horizontal="right"/>
    </xf>
    <xf numFmtId="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center"/>
    </xf>
    <xf numFmtId="2" fontId="4" fillId="0" borderId="0" xfId="0" applyNumberFormat="1" applyFont="1"/>
    <xf numFmtId="0" fontId="3" fillId="0" borderId="0" xfId="0" applyFont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8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</cellXfs>
  <cellStyles count="6">
    <cellStyle name="Обычный" xfId="0" builtinId="0"/>
    <cellStyle name="Обычный 10" xfId="3" xr:uid="{00000000-0005-0000-0000-000001000000}"/>
    <cellStyle name="Обычный 11" xfId="4" xr:uid="{00000000-0005-0000-0000-000002000000}"/>
    <cellStyle name="Обычный 2" xfId="1" xr:uid="{00000000-0005-0000-0000-000003000000}"/>
    <cellStyle name="Обычный 3" xfId="2" xr:uid="{00000000-0005-0000-0000-000004000000}"/>
    <cellStyle name="Обычный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3"/>
  <sheetViews>
    <sheetView tabSelected="1" view="pageBreakPreview" zoomScaleNormal="100" zoomScaleSheetLayoutView="100" workbookViewId="0">
      <selection activeCell="M2" sqref="M2:R3"/>
    </sheetView>
  </sheetViews>
  <sheetFormatPr defaultColWidth="9.140625" defaultRowHeight="12.75" x14ac:dyDescent="0.2"/>
  <cols>
    <col min="1" max="1" width="5" style="1" customWidth="1"/>
    <col min="2" max="2" width="24" style="10" customWidth="1"/>
    <col min="3" max="3" width="5.42578125" style="1" customWidth="1"/>
    <col min="4" max="4" width="6.28515625" style="1" customWidth="1"/>
    <col min="5" max="5" width="10.42578125" style="2" customWidth="1"/>
    <col min="6" max="7" width="10.28515625" style="1" customWidth="1"/>
    <col min="8" max="8" width="10" style="1" customWidth="1"/>
    <col min="9" max="13" width="9.85546875" style="1" customWidth="1"/>
    <col min="14" max="14" width="9.5703125" style="1" customWidth="1"/>
    <col min="15" max="15" width="12.85546875" style="1" customWidth="1"/>
    <col min="16" max="16" width="11.7109375" style="1" customWidth="1"/>
    <col min="17" max="17" width="9.7109375" style="1" customWidth="1"/>
    <col min="18" max="18" width="13.7109375" style="1" customWidth="1"/>
    <col min="19" max="21" width="9.140625" style="1" hidden="1" customWidth="1"/>
    <col min="22" max="22" width="0.85546875" style="1" hidden="1" customWidth="1"/>
    <col min="23" max="23" width="1" style="1" hidden="1" customWidth="1"/>
    <col min="24" max="16384" width="9.140625" style="1"/>
  </cols>
  <sheetData>
    <row r="1" spans="1:18" ht="33.75" customHeight="1" x14ac:dyDescent="0.3">
      <c r="R1" s="11"/>
    </row>
    <row r="2" spans="1:18" ht="18.75" x14ac:dyDescent="0.3">
      <c r="F2" s="12"/>
      <c r="G2" s="12"/>
      <c r="H2" s="12"/>
      <c r="I2" s="12"/>
      <c r="J2" s="12"/>
      <c r="K2" s="12"/>
      <c r="L2" s="12"/>
      <c r="M2" s="39" t="s">
        <v>33</v>
      </c>
      <c r="N2" s="36"/>
      <c r="O2" s="36"/>
      <c r="P2" s="36"/>
      <c r="Q2" s="36"/>
      <c r="R2" s="36"/>
    </row>
    <row r="3" spans="1:18" s="5" customFormat="1" ht="177" customHeight="1" x14ac:dyDescent="0.25">
      <c r="B3" s="13"/>
      <c r="F3" s="14"/>
      <c r="G3" s="14"/>
      <c r="H3" s="14"/>
      <c r="I3" s="14"/>
      <c r="J3" s="14"/>
      <c r="K3" s="14"/>
      <c r="L3" s="14"/>
      <c r="M3" s="36"/>
      <c r="N3" s="36"/>
      <c r="O3" s="36"/>
      <c r="P3" s="36"/>
      <c r="Q3" s="36"/>
      <c r="R3" s="36"/>
    </row>
    <row r="4" spans="1:18" ht="18.75" x14ac:dyDescent="0.3">
      <c r="F4" s="11"/>
      <c r="G4" s="11"/>
      <c r="H4" s="11"/>
      <c r="I4" s="11"/>
      <c r="J4" s="11"/>
      <c r="K4" s="11"/>
      <c r="L4" s="11"/>
      <c r="M4" s="36"/>
      <c r="N4" s="36"/>
      <c r="O4" s="36"/>
      <c r="P4" s="36"/>
      <c r="Q4" s="36"/>
      <c r="R4" s="36"/>
    </row>
    <row r="5" spans="1:18" ht="18.75" x14ac:dyDescent="0.3"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 ht="32.25" customHeight="1" x14ac:dyDescent="0.25">
      <c r="A6" s="15"/>
      <c r="B6" s="37" t="s">
        <v>32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</row>
    <row r="7" spans="1:18" ht="45" customHeight="1" x14ac:dyDescent="0.2">
      <c r="A7" s="16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</row>
    <row r="8" spans="1:18" ht="59.45" customHeight="1" x14ac:dyDescent="0.2">
      <c r="A8" s="43" t="s">
        <v>17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</row>
    <row r="9" spans="1:18" ht="89.25" x14ac:dyDescent="0.2">
      <c r="A9" s="44" t="s">
        <v>0</v>
      </c>
      <c r="B9" s="44" t="s">
        <v>8</v>
      </c>
      <c r="C9" s="44" t="s">
        <v>1</v>
      </c>
      <c r="D9" s="44" t="s">
        <v>2</v>
      </c>
      <c r="E9" s="44" t="s">
        <v>3</v>
      </c>
      <c r="F9" s="44"/>
      <c r="G9" s="44"/>
      <c r="H9" s="44"/>
      <c r="I9" s="44"/>
      <c r="J9" s="44"/>
      <c r="K9" s="44"/>
      <c r="L9" s="44"/>
      <c r="M9" s="44"/>
      <c r="N9" s="41" t="s">
        <v>4</v>
      </c>
      <c r="O9" s="41"/>
      <c r="P9" s="41"/>
      <c r="Q9" s="41"/>
      <c r="R9" s="25" t="s">
        <v>5</v>
      </c>
    </row>
    <row r="10" spans="1:18" ht="118.9" customHeight="1" x14ac:dyDescent="0.2">
      <c r="A10" s="44"/>
      <c r="B10" s="44"/>
      <c r="C10" s="44"/>
      <c r="D10" s="44"/>
      <c r="E10" s="26" t="s">
        <v>14</v>
      </c>
      <c r="F10" s="26" t="s">
        <v>15</v>
      </c>
      <c r="G10" s="26" t="s">
        <v>16</v>
      </c>
      <c r="H10" s="26" t="s">
        <v>23</v>
      </c>
      <c r="I10" s="26" t="s">
        <v>24</v>
      </c>
      <c r="J10" s="26" t="s">
        <v>25</v>
      </c>
      <c r="K10" s="26" t="s">
        <v>27</v>
      </c>
      <c r="L10" s="26" t="s">
        <v>28</v>
      </c>
      <c r="M10" s="26" t="s">
        <v>26</v>
      </c>
      <c r="N10" s="25" t="s">
        <v>6</v>
      </c>
      <c r="O10" s="25" t="s">
        <v>9</v>
      </c>
      <c r="P10" s="25" t="s">
        <v>7</v>
      </c>
      <c r="Q10" s="25" t="s">
        <v>10</v>
      </c>
      <c r="R10" s="17" t="s">
        <v>11</v>
      </c>
    </row>
    <row r="11" spans="1:18" x14ac:dyDescent="0.2">
      <c r="A11" s="28">
        <v>1</v>
      </c>
      <c r="B11" s="33" t="s">
        <v>21</v>
      </c>
      <c r="C11" s="31" t="s">
        <v>13</v>
      </c>
      <c r="D11" s="17">
        <v>20</v>
      </c>
      <c r="E11" s="24">
        <v>1533.15</v>
      </c>
      <c r="F11" s="24">
        <v>1488.47</v>
      </c>
      <c r="G11" s="24">
        <v>1558.43</v>
      </c>
      <c r="H11" s="24"/>
      <c r="I11" s="24"/>
      <c r="J11" s="24"/>
      <c r="K11" s="24"/>
      <c r="L11" s="24"/>
      <c r="M11" s="24"/>
      <c r="N11" s="24">
        <v>3</v>
      </c>
      <c r="O11" s="24">
        <f>ROUND(AVERAGE(E11:M11),2)</f>
        <v>1526.68</v>
      </c>
      <c r="P11" s="24">
        <f>ROUND(STDEV(E11:M11),5)</f>
        <v>35.425469999999997</v>
      </c>
      <c r="Q11" s="24">
        <f t="shared" ref="Q11" si="0">ROUND(P11/O11*100,2)</f>
        <v>2.3199999999999998</v>
      </c>
      <c r="R11" s="24">
        <f>O11*D11</f>
        <v>30533.600000000002</v>
      </c>
    </row>
    <row r="12" spans="1:18" x14ac:dyDescent="0.2">
      <c r="A12" s="28">
        <v>2</v>
      </c>
      <c r="B12" s="33" t="s">
        <v>20</v>
      </c>
      <c r="C12" s="31" t="s">
        <v>13</v>
      </c>
      <c r="D12" s="17">
        <v>20</v>
      </c>
      <c r="E12" s="24">
        <v>2638</v>
      </c>
      <c r="F12" s="24">
        <v>2561.1799999999998</v>
      </c>
      <c r="G12" s="24">
        <v>2681.56</v>
      </c>
      <c r="H12" s="24"/>
      <c r="I12" s="24"/>
      <c r="J12" s="24"/>
      <c r="K12" s="24"/>
      <c r="L12" s="24"/>
      <c r="M12" s="24"/>
      <c r="N12" s="24">
        <v>3</v>
      </c>
      <c r="O12" s="24">
        <f>ROUND(AVERAGE(E12:M12),2)</f>
        <v>2626.91</v>
      </c>
      <c r="P12" s="24">
        <f>ROUND(STDEV(E12:M12),5)</f>
        <v>60.950980000000001</v>
      </c>
      <c r="Q12" s="24">
        <f t="shared" ref="Q12:Q14" si="1">ROUND(P12/O12*100,2)</f>
        <v>2.3199999999999998</v>
      </c>
      <c r="R12" s="24">
        <f>O12*D12</f>
        <v>52538.2</v>
      </c>
    </row>
    <row r="13" spans="1:18" x14ac:dyDescent="0.2">
      <c r="A13" s="28">
        <v>3</v>
      </c>
      <c r="B13" s="33" t="s">
        <v>18</v>
      </c>
      <c r="C13" s="31" t="s">
        <v>13</v>
      </c>
      <c r="D13" s="17">
        <v>30</v>
      </c>
      <c r="E13" s="24"/>
      <c r="F13" s="24"/>
      <c r="G13" s="24"/>
      <c r="H13" s="24"/>
      <c r="I13" s="24"/>
      <c r="J13" s="24"/>
      <c r="K13" s="24">
        <v>8100</v>
      </c>
      <c r="L13" s="24">
        <v>8100</v>
      </c>
      <c r="M13" s="24">
        <v>8540</v>
      </c>
      <c r="N13" s="24">
        <v>3</v>
      </c>
      <c r="O13" s="24">
        <f>ROUND(AVERAGE(E13:M13),2)</f>
        <v>8246.67</v>
      </c>
      <c r="P13" s="24">
        <f>ROUND(STDEV(E13:M13),5)</f>
        <v>254.03412</v>
      </c>
      <c r="Q13" s="24">
        <f t="shared" si="1"/>
        <v>3.08</v>
      </c>
      <c r="R13" s="24">
        <f>O13*D13</f>
        <v>247400.1</v>
      </c>
    </row>
    <row r="14" spans="1:18" ht="27.75" customHeight="1" x14ac:dyDescent="0.2">
      <c r="A14" s="28">
        <v>4</v>
      </c>
      <c r="B14" s="33" t="s">
        <v>19</v>
      </c>
      <c r="C14" s="31" t="s">
        <v>13</v>
      </c>
      <c r="D14" s="17">
        <v>2</v>
      </c>
      <c r="E14" s="24"/>
      <c r="F14" s="24"/>
      <c r="G14" s="24"/>
      <c r="H14" s="24">
        <v>1700</v>
      </c>
      <c r="I14" s="24">
        <v>1850</v>
      </c>
      <c r="J14" s="24">
        <v>1520</v>
      </c>
      <c r="K14" s="24"/>
      <c r="L14" s="24"/>
      <c r="M14" s="24"/>
      <c r="N14" s="24">
        <v>3</v>
      </c>
      <c r="O14" s="24">
        <f>ROUND(AVERAGE(E14:M14),2)</f>
        <v>1690</v>
      </c>
      <c r="P14" s="24">
        <f>ROUND(STDEV(E14:M14),5)</f>
        <v>165.22712000000001</v>
      </c>
      <c r="Q14" s="24">
        <f t="shared" si="1"/>
        <v>9.7799999999999994</v>
      </c>
      <c r="R14" s="24">
        <f>O14*D14</f>
        <v>3380</v>
      </c>
    </row>
    <row r="15" spans="1:18" x14ac:dyDescent="0.2">
      <c r="A15" s="27"/>
      <c r="B15" s="18" t="s">
        <v>12</v>
      </c>
      <c r="C15" s="34"/>
      <c r="D15" s="28"/>
      <c r="E15" s="24"/>
      <c r="F15" s="24"/>
      <c r="G15" s="29"/>
      <c r="H15" s="29"/>
      <c r="I15" s="29"/>
      <c r="J15" s="29"/>
      <c r="K15" s="29"/>
      <c r="L15" s="29"/>
      <c r="M15" s="29"/>
      <c r="N15" s="30"/>
      <c r="O15" s="24"/>
      <c r="P15" s="17"/>
      <c r="Q15" s="19"/>
      <c r="R15" s="32">
        <f>SUM(R11:R14)</f>
        <v>333851.90000000002</v>
      </c>
    </row>
    <row r="16" spans="1:18" ht="15.75" x14ac:dyDescent="0.25">
      <c r="A16" s="7"/>
      <c r="C16" s="3"/>
      <c r="D16" s="3"/>
      <c r="E16" s="4"/>
      <c r="F16" s="4"/>
      <c r="G16" s="3"/>
      <c r="H16" s="3"/>
      <c r="I16" s="3"/>
      <c r="J16" s="3"/>
      <c r="K16" s="3"/>
      <c r="L16" s="3"/>
      <c r="M16" s="3"/>
      <c r="N16" s="4"/>
      <c r="O16" s="3"/>
      <c r="P16" s="3"/>
      <c r="Q16" s="3"/>
      <c r="R16" s="8"/>
    </row>
    <row r="17" spans="1:18" ht="15.75" x14ac:dyDescent="0.25">
      <c r="A17" s="3"/>
      <c r="B17" s="42" t="s">
        <v>29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35"/>
      <c r="Q17" s="22"/>
      <c r="R17" s="23"/>
    </row>
    <row r="18" spans="1:18" ht="15.75" x14ac:dyDescent="0.25">
      <c r="A18" s="3"/>
      <c r="B18" s="42" t="s">
        <v>30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35"/>
      <c r="Q18" s="22"/>
      <c r="R18" s="23"/>
    </row>
    <row r="19" spans="1:18" ht="25.9" customHeight="1" x14ac:dyDescent="0.25">
      <c r="A19" s="3"/>
      <c r="B19" s="45" t="s">
        <v>31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35" t="s">
        <v>22</v>
      </c>
      <c r="Q19" s="22"/>
      <c r="R19" s="23"/>
    </row>
    <row r="20" spans="1:18" ht="15.75" x14ac:dyDescent="0.25">
      <c r="A20" s="3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3"/>
      <c r="Q20" s="3"/>
      <c r="R20" s="21"/>
    </row>
    <row r="21" spans="1:18" ht="15.75" x14ac:dyDescent="0.25">
      <c r="A21" s="3"/>
      <c r="C21" s="20"/>
      <c r="E21" s="1"/>
      <c r="O21" s="9"/>
      <c r="P21" s="9"/>
    </row>
    <row r="22" spans="1:18" ht="15.75" x14ac:dyDescent="0.25">
      <c r="A22" s="3"/>
      <c r="R22" s="9"/>
    </row>
    <row r="23" spans="1:18" ht="15.75" x14ac:dyDescent="0.25">
      <c r="A23" s="3"/>
      <c r="R23" s="6"/>
    </row>
  </sheetData>
  <mergeCells count="14">
    <mergeCell ref="M4:R4"/>
    <mergeCell ref="B6:R7"/>
    <mergeCell ref="M2:R3"/>
    <mergeCell ref="B20:O20"/>
    <mergeCell ref="N9:Q9"/>
    <mergeCell ref="B17:O17"/>
    <mergeCell ref="A8:R8"/>
    <mergeCell ref="A9:A10"/>
    <mergeCell ref="B9:B10"/>
    <mergeCell ref="C9:C10"/>
    <mergeCell ref="D9:D10"/>
    <mergeCell ref="E9:M9"/>
    <mergeCell ref="B18:O18"/>
    <mergeCell ref="B19:O19"/>
  </mergeCells>
  <phoneticPr fontId="13" type="noConversion"/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Расчет цены</vt:lpstr>
      <vt:lpstr>Лист1</vt:lpstr>
      <vt:lpstr>Лист2</vt:lpstr>
      <vt:lpstr>Лист3</vt:lpstr>
      <vt:lpstr>'Расчет цены'!_ftn1</vt:lpstr>
      <vt:lpstr>'Расчет цены'!_ftnref1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2024-09-12T13:34:12Z</cp:lastPrinted>
  <dcterms:created xsi:type="dcterms:W3CDTF">2018-08-23T06:16:08Z</dcterms:created>
  <dcterms:modified xsi:type="dcterms:W3CDTF">2026-09-15T12:32:25Z</dcterms:modified>
</cp:coreProperties>
</file>