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 МКУ\2026\Электронный магазин\33 Компьютерное оборудование\Для размещения\"/>
    </mc:Choice>
  </mc:AlternateContent>
  <xr:revisionPtr revIDLastSave="0" documentId="13_ncr:1_{12059D70-13AF-4B83-BA10-9C9D5D9EB3CA}" xr6:coauthVersionLast="45" xr6:coauthVersionMax="45" xr10:uidLastSave="{00000000-0000-0000-0000-000000000000}"/>
  <bookViews>
    <workbookView xWindow="26892" yWindow="1680" windowWidth="17280" windowHeight="8964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9" i="1" l="1"/>
  <c r="M6" i="1"/>
  <c r="M7" i="1"/>
  <c r="J6" i="1"/>
  <c r="L6" i="1" s="1"/>
  <c r="K6" i="1"/>
  <c r="J7" i="1"/>
  <c r="K7" i="1"/>
  <c r="L7" i="1" s="1"/>
  <c r="G6" i="1"/>
  <c r="G7" i="1"/>
  <c r="H14" i="1" l="1"/>
  <c r="K8" i="1" l="1"/>
  <c r="J8" i="1"/>
  <c r="M8" i="1" s="1"/>
  <c r="G8" i="1"/>
  <c r="L8" i="1" l="1"/>
</calcChain>
</file>

<file path=xl/sharedStrings.xml><?xml version="1.0" encoding="utf-8"?>
<sst xmlns="http://schemas.openxmlformats.org/spreadsheetml/2006/main" count="28" uniqueCount="26">
  <si>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</si>
  <si>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</si>
  <si>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</si>
  <si>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</si>
  <si>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</si>
  <si>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</si>
  <si>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</si>
  <si>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</si>
  <si>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</si>
  <si>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</si>
  <si>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</si>
  <si>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</si>
  <si>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</si>
  <si>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</si>
  <si>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</si>
  <si>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</si>
  <si>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</si>
  <si>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</si>
  <si>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Итого:</t>
  </si>
  <si>
    <t>Телефон SIP</t>
  </si>
  <si>
    <t>шт.</t>
  </si>
  <si>
    <t xml:space="preserve">По результатам анализа рынка среднерыночная стоимость услуг составляет 151 333,36 руб. Цена контракта, предлагаемая к заключению, составляет 150 200,00 руб., что не превышает среднерыночный уровень цен. </t>
  </si>
  <si>
    <t>Расчет цены контракта с единственным поставщиком (подрядчиком, исполнителем)</t>
  </si>
  <si>
    <r>
  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№1: письмо № ВХ-031-08-26 от 18.08.2026;
ИЦИ №2: письмо № ВХ-032-08-26 от 18.08.2026;
ИЦИ №3: письмо № ВХ-033-08-26 от 18.08.2026.</t>
    </r>
    <r>
      <rPr>
        <sz val="11"/>
        <color rgb="FFFF0000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 xml:space="preserve">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  </r>
  </si>
  <si>
    <t>Оперативная память</t>
  </si>
  <si>
    <t>SSD SATA накопитель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</si>
</sst>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1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2" borderId="8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1" fontId="17" fillId="3" borderId="7" xfId="0" applyNumberFormat="1" applyFont="1" applyFill="1" applyBorder="1" applyAlignment="1">
      <alignment horizontal="center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10" fontId="10" fillId="3" borderId="1" xfId="0" applyNumberFormat="1" applyFont="1" applyFill="1" applyBorder="1" applyAlignment="1">
      <alignment horizontal="center" vertical="center" wrapText="1"/>
    </xf>
    <xf numFmtId="4" fontId="7" fillId="2" borderId="7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1" fontId="10" fillId="2" borderId="2" xfId="0" applyNumberFormat="1" applyFont="1" applyFill="1" applyBorder="1" applyAlignment="1">
      <alignment horizontal="center" vertical="center" wrapText="1"/>
    </xf>
    <xf numFmtId="1" fontId="19" fillId="2" borderId="2" xfId="0" applyNumberFormat="1" applyFont="1" applyFill="1" applyBorder="1" applyAlignment="1">
      <alignment horizontal="center" vertical="center" wrapText="1"/>
    </xf>
    <xf numFmtId="1" fontId="7" fillId="2" borderId="8" xfId="0" applyNumberFormat="1" applyFont="1" applyFill="1" applyBorder="1" applyAlignment="1">
      <alignment horizontal="right" vertical="center" wrapText="1"/>
    </xf>
    <xf numFmtId="1" fontId="7" fillId="2" borderId="9" xfId="0" applyNumberFormat="1" applyFont="1" applyFill="1" applyBorder="1" applyAlignment="1">
      <alignment horizontal="right" vertical="center" wrapText="1"/>
    </xf>
    <xf numFmtId="1" fontId="7" fillId="2" borderId="10" xfId="0" applyNumberFormat="1" applyFont="1" applyFill="1" applyBorder="1" applyAlignment="1">
      <alignment horizontal="right" vertical="center" wrapText="1"/>
    </xf>
    <xf numFmtId="4" fontId="18" fillId="0" borderId="3" xfId="2" applyNumberFormat="1" applyFont="1" applyBorder="1" applyAlignment="1">
      <alignment horizontal="center" vertical="center" wrapText="1"/>
    </xf>
    <xf numFmtId="4" fontId="18" fillId="0" borderId="4" xfId="2" applyNumberFormat="1" applyFont="1" applyBorder="1" applyAlignment="1">
      <alignment horizontal="center" vertical="center" wrapText="1"/>
    </xf>
    <xf numFmtId="4" fontId="18" fillId="0" borderId="5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 xr:uid="{31C72218-E13B-4F8B-A685-733B5B0FC4F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2</xdr:row>
      <xdr:rowOff>238125</xdr:rowOff>
    </xdr:from>
    <xdr:to>
      <xdr:col>12</xdr:col>
      <xdr:colOff>647700</xdr:colOff>
      <xdr:row>2</xdr:row>
      <xdr:rowOff>493395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50"/>
  <sheetViews>
    <sheetView tabSelected="1" topLeftCell="A4" zoomScale="70" zoomScaleNormal="70" workbookViewId="0">
      <selection activeCell="B8" sqref="B8"/>
    </sheetView>
  </sheetViews>
  <sheetFormatPr defaultRowHeight="14.4" x14ac:dyDescent="0.3"/>
  <cols>
    <col min="1" max="1" width="3.5546875" style="23" customWidth="1"/>
    <col min="2" max="2" width="51.5546875" style="27" customWidth="1"/>
    <col min="3" max="3" width="9.44140625" style="27" customWidth="1"/>
    <col min="4" max="4" width="12.44140625" bestFit="1" customWidth="1"/>
    <col min="5" max="6" width="12.109375" customWidth="1"/>
    <col min="7" max="7" width="10.109375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1.33203125" style="25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50" t="s">
        <v>22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22" ht="117.75" customHeight="1" x14ac:dyDescent="0.3">
      <c r="A2" s="51" t="s">
        <v>23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/>
      <c r="O2" s="52"/>
      <c r="P2" s="52"/>
    </row>
    <row r="3" spans="1:22" ht="49.8" customHeight="1" x14ac:dyDescent="0.3">
      <c r="A3" s="53" t="s">
        <v>0</v>
      </c>
      <c r="B3" s="55" t="s">
        <v>1</v>
      </c>
      <c r="C3" s="55" t="s">
        <v>2</v>
      </c>
      <c r="D3" s="57" t="s">
        <v>3</v>
      </c>
      <c r="E3" s="58"/>
      <c r="F3" s="58"/>
      <c r="G3" s="59"/>
      <c r="H3" s="55" t="s">
        <v>4</v>
      </c>
      <c r="I3" s="55" t="s">
        <v>5</v>
      </c>
      <c r="J3" s="60" t="s">
        <v>6</v>
      </c>
      <c r="K3" s="60"/>
      <c r="L3" s="60"/>
      <c r="M3" s="1" t="s">
        <v>7</v>
      </c>
      <c r="P3" s="2"/>
    </row>
    <row r="4" spans="1:22" ht="105.6" x14ac:dyDescent="0.3">
      <c r="A4" s="54"/>
      <c r="B4" s="56"/>
      <c r="C4" s="56"/>
      <c r="D4" s="3" t="s">
        <v>8</v>
      </c>
      <c r="E4" s="3" t="s">
        <v>9</v>
      </c>
      <c r="F4" s="3" t="s">
        <v>10</v>
      </c>
      <c r="G4" s="4"/>
      <c r="H4" s="56"/>
      <c r="I4" s="56"/>
      <c r="J4" s="5" t="s">
        <v>11</v>
      </c>
      <c r="K4" s="6" t="s">
        <v>12</v>
      </c>
      <c r="L4" s="7" t="s">
        <v>13</v>
      </c>
      <c r="M4" s="8"/>
    </row>
    <row r="5" spans="1:22" ht="41.4" x14ac:dyDescent="0.3">
      <c r="A5" s="9">
        <v>1</v>
      </c>
      <c r="B5" s="10">
        <v>2</v>
      </c>
      <c r="C5" s="11">
        <v>3</v>
      </c>
      <c r="D5" s="11">
        <v>4</v>
      </c>
      <c r="E5" s="11">
        <v>5</v>
      </c>
      <c r="F5" s="11">
        <v>6</v>
      </c>
      <c r="G5" s="11" t="s">
        <v>14</v>
      </c>
      <c r="H5" s="11">
        <v>8</v>
      </c>
      <c r="I5" s="12" t="s">
        <v>15</v>
      </c>
      <c r="J5" s="12" t="s">
        <v>16</v>
      </c>
      <c r="K5" s="12">
        <v>11</v>
      </c>
      <c r="L5" s="12">
        <v>12</v>
      </c>
      <c r="M5" s="12" t="s">
        <v>17</v>
      </c>
    </row>
    <row r="6" spans="1:22" x14ac:dyDescent="0.3">
      <c r="A6" s="43">
        <v>1</v>
      </c>
      <c r="B6" s="29" t="s">
        <v>24</v>
      </c>
      <c r="C6" s="41" t="s">
        <v>20</v>
      </c>
      <c r="D6" s="40">
        <v>5162.5</v>
      </c>
      <c r="E6" s="40">
        <v>5187.5</v>
      </c>
      <c r="F6" s="40">
        <v>5175</v>
      </c>
      <c r="G6" s="39">
        <f t="shared" ref="G6:G8" si="0">D6+E6+F6</f>
        <v>15525</v>
      </c>
      <c r="H6" s="11">
        <v>16</v>
      </c>
      <c r="I6" s="13">
        <v>3</v>
      </c>
      <c r="J6" s="39">
        <f t="shared" ref="J6:J7" si="1">ROUND(AVERAGE(D6:F6),2)</f>
        <v>5175</v>
      </c>
      <c r="K6" s="39">
        <f t="shared" ref="K6:K7" si="2">STDEV(D6:F6)</f>
        <v>12.5</v>
      </c>
      <c r="L6" s="14">
        <f t="shared" ref="L6:L7" si="3">K6/J6</f>
        <v>2.4154589371980675E-3</v>
      </c>
      <c r="M6" s="15">
        <f t="shared" ref="M6:M8" si="4">J6*H6</f>
        <v>82800</v>
      </c>
    </row>
    <row r="7" spans="1:22" x14ac:dyDescent="0.3">
      <c r="A7" s="43">
        <v>2</v>
      </c>
      <c r="B7" s="29" t="s">
        <v>25</v>
      </c>
      <c r="C7" s="41" t="s">
        <v>20</v>
      </c>
      <c r="D7" s="40">
        <v>7200</v>
      </c>
      <c r="E7" s="40">
        <v>7250</v>
      </c>
      <c r="F7" s="40">
        <v>7312.5</v>
      </c>
      <c r="G7" s="39">
        <f t="shared" si="0"/>
        <v>21762.5</v>
      </c>
      <c r="H7" s="11">
        <v>8</v>
      </c>
      <c r="I7" s="13">
        <v>3</v>
      </c>
      <c r="J7" s="39">
        <f t="shared" si="1"/>
        <v>7254.17</v>
      </c>
      <c r="K7" s="39">
        <f t="shared" si="2"/>
        <v>56.365621910286173</v>
      </c>
      <c r="L7" s="14">
        <f t="shared" si="3"/>
        <v>7.7700993925268053E-3</v>
      </c>
      <c r="M7" s="15">
        <f t="shared" si="4"/>
        <v>58033.36</v>
      </c>
    </row>
    <row r="8" spans="1:22" x14ac:dyDescent="0.3">
      <c r="A8" s="42">
        <v>3</v>
      </c>
      <c r="B8" s="29" t="s">
        <v>19</v>
      </c>
      <c r="C8" s="41" t="s">
        <v>20</v>
      </c>
      <c r="D8" s="30">
        <v>5000</v>
      </c>
      <c r="E8" s="30">
        <v>5500</v>
      </c>
      <c r="F8" s="30">
        <v>5250</v>
      </c>
      <c r="G8" s="38">
        <f t="shared" si="0"/>
        <v>15750</v>
      </c>
      <c r="H8" s="30">
        <v>2</v>
      </c>
      <c r="I8" s="13">
        <v>3</v>
      </c>
      <c r="J8" s="38">
        <f t="shared" ref="J8" si="5">ROUND(AVERAGE(D8:F8),2)</f>
        <v>5250</v>
      </c>
      <c r="K8" s="38">
        <f t="shared" ref="K8" si="6">STDEV(D8:F8)</f>
        <v>250</v>
      </c>
      <c r="L8" s="14">
        <f t="shared" ref="L8" si="7">K8/J8</f>
        <v>4.7619047619047616E-2</v>
      </c>
      <c r="M8" s="15">
        <f t="shared" si="4"/>
        <v>10500</v>
      </c>
    </row>
    <row r="9" spans="1:22" x14ac:dyDescent="0.3">
      <c r="A9" s="44" t="s">
        <v>18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6"/>
      <c r="M9" s="37">
        <f>SUM(M6:M8)</f>
        <v>151333.35999999999</v>
      </c>
    </row>
    <row r="10" spans="1:22" ht="36" customHeight="1" x14ac:dyDescent="0.3">
      <c r="A10" s="32"/>
      <c r="B10" s="33"/>
      <c r="C10" s="33"/>
      <c r="D10" s="33"/>
      <c r="E10" s="33"/>
      <c r="F10" s="33"/>
      <c r="G10" s="16"/>
      <c r="H10" s="33"/>
      <c r="I10" s="34"/>
      <c r="J10" s="34"/>
      <c r="K10" s="35"/>
      <c r="L10" s="36"/>
      <c r="M10" s="35"/>
      <c r="R10" s="31"/>
      <c r="T10" s="17"/>
    </row>
    <row r="11" spans="1:22" ht="33" customHeight="1" x14ac:dyDescent="0.3">
      <c r="A11" s="47" t="s">
        <v>21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9"/>
      <c r="R11" s="18"/>
      <c r="S11" s="18"/>
      <c r="V11" s="17"/>
    </row>
    <row r="12" spans="1:22" ht="36" customHeight="1" x14ac:dyDescent="0.3">
      <c r="A12" s="19"/>
      <c r="B12" s="20"/>
      <c r="C12" s="20"/>
      <c r="D12" s="21"/>
      <c r="E12" s="21"/>
      <c r="F12" s="21"/>
      <c r="G12" s="21"/>
      <c r="H12" s="21"/>
      <c r="I12" s="21"/>
      <c r="J12" s="21"/>
      <c r="K12" s="21"/>
      <c r="L12" s="22"/>
      <c r="M12" s="21"/>
      <c r="V12" s="17"/>
    </row>
    <row r="13" spans="1:22" ht="35.25" customHeight="1" x14ac:dyDescent="0.3">
      <c r="B13" s="20"/>
      <c r="C13" s="20"/>
      <c r="D13" s="24"/>
      <c r="E13" s="24"/>
      <c r="F13" s="24"/>
      <c r="G13" s="24"/>
      <c r="H13" s="24"/>
      <c r="I13" s="24"/>
      <c r="J13" s="24"/>
      <c r="K13" s="24"/>
      <c r="M13" s="24"/>
      <c r="V13" s="17"/>
    </row>
    <row r="14" spans="1:22" ht="33.75" customHeight="1" x14ac:dyDescent="0.3">
      <c r="B14" s="20"/>
      <c r="C14" s="20"/>
      <c r="D14" s="24"/>
      <c r="E14" s="24"/>
      <c r="F14" s="24"/>
      <c r="G14" s="24"/>
      <c r="H14" s="24">
        <f>SUM(H8:H8)</f>
        <v>2</v>
      </c>
      <c r="I14" s="24"/>
      <c r="J14" s="24"/>
      <c r="K14" s="24"/>
      <c r="M14" s="24"/>
      <c r="S14" s="18"/>
      <c r="V14" s="17"/>
    </row>
    <row r="15" spans="1:22" ht="46.5" customHeight="1" x14ac:dyDescent="0.3">
      <c r="B15" s="20"/>
      <c r="C15" s="20"/>
      <c r="D15" s="24"/>
      <c r="E15" s="24"/>
      <c r="F15" s="24"/>
      <c r="G15" s="24"/>
      <c r="H15" s="24"/>
      <c r="I15" s="24"/>
      <c r="J15" s="24"/>
      <c r="K15" s="24"/>
      <c r="M15" s="24"/>
      <c r="S15" s="18"/>
      <c r="V15" s="17"/>
    </row>
    <row r="16" spans="1:22" ht="45.75" customHeight="1" x14ac:dyDescent="0.3">
      <c r="B16" s="20"/>
      <c r="C16" s="20"/>
      <c r="D16" s="24"/>
      <c r="E16" s="24"/>
      <c r="F16" s="24"/>
      <c r="G16" s="24"/>
      <c r="H16" s="24"/>
      <c r="I16" s="24"/>
      <c r="J16" s="24"/>
      <c r="K16" s="24"/>
      <c r="M16" s="26"/>
      <c r="V16" s="17"/>
    </row>
    <row r="17" spans="2:22" ht="34.5" customHeight="1" x14ac:dyDescent="0.3">
      <c r="B17" s="20"/>
      <c r="C17" s="20"/>
      <c r="D17" s="24"/>
      <c r="E17" s="24"/>
      <c r="F17" s="24"/>
      <c r="G17" s="24"/>
      <c r="H17" s="24"/>
      <c r="I17" s="24"/>
      <c r="J17" s="24"/>
      <c r="K17" s="24"/>
      <c r="V17" s="17"/>
    </row>
    <row r="18" spans="2:22" ht="31.5" customHeight="1" x14ac:dyDescent="0.3">
      <c r="V18" s="17"/>
    </row>
    <row r="19" spans="2:22" ht="34.5" customHeight="1" x14ac:dyDescent="0.3">
      <c r="V19" s="17"/>
    </row>
    <row r="20" spans="2:22" ht="36" customHeight="1" x14ac:dyDescent="0.3">
      <c r="V20" s="17"/>
    </row>
    <row r="21" spans="2:22" ht="35.25" customHeight="1" x14ac:dyDescent="0.3">
      <c r="V21" s="17"/>
    </row>
    <row r="22" spans="2:22" ht="47.25" customHeight="1" x14ac:dyDescent="0.3">
      <c r="V22" s="17"/>
    </row>
    <row r="23" spans="2:22" ht="34.5" customHeight="1" x14ac:dyDescent="0.3">
      <c r="V23" s="17"/>
    </row>
    <row r="24" spans="2:22" ht="47.25" customHeight="1" x14ac:dyDescent="0.3">
      <c r="V24" s="17"/>
    </row>
    <row r="25" spans="2:22" ht="47.25" customHeight="1" x14ac:dyDescent="0.3">
      <c r="V25" s="17"/>
    </row>
    <row r="26" spans="2:22" ht="48" customHeight="1" x14ac:dyDescent="0.3">
      <c r="V26" s="17"/>
    </row>
    <row r="27" spans="2:22" ht="35.25" customHeight="1" x14ac:dyDescent="0.3">
      <c r="V27" s="17"/>
    </row>
    <row r="28" spans="2:22" ht="47.25" customHeight="1" x14ac:dyDescent="0.3">
      <c r="V28" s="17"/>
    </row>
    <row r="29" spans="2:22" ht="46.5" customHeight="1" x14ac:dyDescent="0.3">
      <c r="V29" s="17"/>
    </row>
    <row r="30" spans="2:22" ht="45" customHeight="1" x14ac:dyDescent="0.3">
      <c r="V30" s="17"/>
    </row>
    <row r="31" spans="2:22" ht="50.25" customHeight="1" x14ac:dyDescent="0.3">
      <c r="V31" s="17"/>
    </row>
    <row r="32" spans="2:22" ht="48.75" customHeight="1" x14ac:dyDescent="0.3">
      <c r="V32" s="17"/>
    </row>
    <row r="33" spans="22:22" ht="49.5" customHeight="1" x14ac:dyDescent="0.3">
      <c r="V33" s="17"/>
    </row>
    <row r="34" spans="22:22" ht="36" customHeight="1" x14ac:dyDescent="0.3">
      <c r="V34" s="17"/>
    </row>
    <row r="35" spans="22:22" ht="36" customHeight="1" x14ac:dyDescent="0.3">
      <c r="V35" s="17"/>
    </row>
    <row r="36" spans="22:22" ht="36" customHeight="1" x14ac:dyDescent="0.3">
      <c r="V36" s="17"/>
    </row>
    <row r="37" spans="22:22" ht="36" customHeight="1" x14ac:dyDescent="0.3">
      <c r="V37" s="17"/>
    </row>
    <row r="38" spans="22:22" ht="36" customHeight="1" x14ac:dyDescent="0.3">
      <c r="V38" s="17"/>
    </row>
    <row r="39" spans="22:22" ht="36" customHeight="1" x14ac:dyDescent="0.3">
      <c r="V39" s="17"/>
    </row>
    <row r="40" spans="22:22" ht="36" customHeight="1" x14ac:dyDescent="0.3">
      <c r="V40" s="17"/>
    </row>
    <row r="41" spans="22:22" ht="36" customHeight="1" x14ac:dyDescent="0.3">
      <c r="V41" s="17"/>
    </row>
    <row r="42" spans="22:22" ht="36" customHeight="1" x14ac:dyDescent="0.3">
      <c r="V42" s="17"/>
    </row>
    <row r="43" spans="22:22" ht="36" customHeight="1" x14ac:dyDescent="0.3">
      <c r="V43" s="17"/>
    </row>
    <row r="44" spans="22:22" ht="36" customHeight="1" x14ac:dyDescent="0.3">
      <c r="V44" s="17"/>
    </row>
    <row r="45" spans="22:22" ht="36" customHeight="1" x14ac:dyDescent="0.3">
      <c r="V45" s="17"/>
    </row>
    <row r="46" spans="22:22" ht="36" customHeight="1" x14ac:dyDescent="0.3">
      <c r="V46" s="17"/>
    </row>
    <row r="47" spans="22:22" ht="36" customHeight="1" x14ac:dyDescent="0.3">
      <c r="V47" s="17"/>
    </row>
    <row r="48" spans="22:22" ht="36" customHeight="1" x14ac:dyDescent="0.3">
      <c r="V48" s="17"/>
    </row>
    <row r="49" spans="22:22" x14ac:dyDescent="0.3">
      <c r="V49" s="28"/>
    </row>
    <row r="50" spans="22:22" ht="32.25" customHeight="1" x14ac:dyDescent="0.3"/>
  </sheetData>
  <mergeCells count="12">
    <mergeCell ref="A9:L9"/>
    <mergeCell ref="A11:M11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2026-08-03T08:04:05Z</cp:lastPrinted>
  <dcterms:created xsi:type="dcterms:W3CDTF">2026-01-26T06:45:56Z</dcterms:created>
  <dcterms:modified xsi:type="dcterms:W3CDTF">2026-08-31T13:59:03Z</dcterms:modified>
</cp:coreProperties>
</file>