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1700"/>
  </bookViews>
  <sheets>
    <sheet name="Расчет цены" sheetId="1" r:id="rId1"/>
  </sheets>
  <calcPr calcId="125725"/>
</workbook>
</file>

<file path=xl/calcChain.xml><?xml version="1.0" encoding="utf-8"?>
<calcChain xmlns="http://schemas.openxmlformats.org/spreadsheetml/2006/main">
  <c r="H6" i="1"/>
  <c r="I6" s="1"/>
  <c r="J6" s="1"/>
  <c r="M6" l="1"/>
  <c r="N6" s="1"/>
  <c r="H7" s="1"/>
  <c r="K6"/>
  <c r="L6" s="1"/>
</calcChain>
</file>

<file path=xl/sharedStrings.xml><?xml version="1.0" encoding="utf-8"?>
<sst xmlns="http://schemas.openxmlformats.org/spreadsheetml/2006/main" count="26" uniqueCount="26">
  <si>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</si>
  <si>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</si>
  <si>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</si>
  <si>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 xml:space="preserve">Наименование услуг
</t>
  </si>
  <si>
    <t>Ед. изм</t>
  </si>
  <si>
    <t>Кол-во</t>
  </si>
  <si>
    <t>Коммерческие предложения (т. руб./ед.изм.)</t>
  </si>
  <si>
    <t>Однородность совокупности значений выявленных цен, используемых в расчете Н(М)ЦК, ЦКЕП</t>
  </si>
  <si>
    <t>Н(М)ЦК, ЦКЕП, определяемая методом сопоставимых рыночных цен (анализа рынка)*</t>
  </si>
  <si>
    <t>КП №1</t>
  </si>
  <si>
    <t>КП №2</t>
  </si>
  <si>
    <t>КП №3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</si>
  <si>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</si>
  <si>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</si>
  <si>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64"/>
        <rFont val="Times New Roman"/>
      </rPr>
      <t xml:space="preserve">коэффициент вариации цен V (%)           </t>
    </r>
    <r>
      <rPr>
        <i/>
        <sz val="10"/>
        <color indexed="64"/>
        <rFont val="Times New Roman"/>
      </rPr>
      <t xml:space="preserve">         (не должен превышать 33%)</t>
    </r>
  </si>
  <si>
    <r>
      <rPr>
        <b/>
        <sz val="10"/>
        <color indexed="64"/>
        <rFont val="Times New Roman"/>
      </rPr>
      <t>Расчет Н(М)ЦК по формуле</t>
    </r>
    <r>
      <rPr>
        <sz val="10"/>
        <color indexed="64"/>
        <rFont val="Times New Roman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</si>
  <si>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</si>
  <si>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min Цена за единицу изм. с округлением (вниз) до сотых долей после запятой (руб.)</t>
  </si>
  <si>
    <t>Н(М)ЦК, ЦКЕП контракта с учетом округления цены за единицу (руб.)</t>
  </si>
  <si>
    <t>За НМЦК принято минимальное значение в сумме:</t>
  </si>
  <si>
    <t>рублей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</si>
  <si>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</si>
  <si>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</si>
  <si>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усл.ед.</t>
  </si>
  <si>
    <t>Оказание услуг по организации участия в семинар-совещании для государственных (муниципальных) учреждений 30 сентября 2026 года по теме: «Трансформация методологии учёта государственных финансов - новые стандарты и цифровизация процессов»</t>
  </si>
  <si>
    <t xml:space="preserve">Обоснование начальной (максимальной) цены контракта
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</si>
</sst>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0.000"/>
    <numFmt numFmtId="165" formatCode="0.0000"/>
  </numFmts>
  <fonts count="11">
    <font>
      <sz val="11"/>
      <color indexed="64"/>
      <name val="Calibri"/>
    </font>
    <font>
      <sz val="10"/>
      <color indexed="64"/>
      <name val="Times New Roman"/>
    </font>
    <font>
      <sz val="12"/>
      <color indexed="64"/>
      <name val="Times New Roman"/>
    </font>
    <font>
      <sz val="14"/>
      <color indexed="64"/>
      <name val="Times New Roman"/>
    </font>
    <font>
      <b/>
      <sz val="14"/>
      <color indexed="64"/>
      <name val="Times New Roman"/>
    </font>
    <font>
      <b/>
      <sz val="10"/>
      <color indexed="64"/>
      <name val="Times New Roman"/>
    </font>
    <font>
      <sz val="10"/>
      <name val="Times New Roman"/>
    </font>
    <font>
      <b/>
      <sz val="12"/>
      <color indexed="64"/>
      <name val="Times New Roman"/>
    </font>
    <font>
      <sz val="11"/>
      <color indexed="64"/>
      <name val="Times New Roman"/>
    </font>
    <font>
      <sz val="11"/>
      <color indexed="64"/>
      <name val="Calibri"/>
    </font>
    <font>
      <i/>
      <sz val="10"/>
      <color indexed="64"/>
      <name val="Times New Roman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43" fontId="9" fillId="0" borderId="0" applyFont="0" applyFill="0" applyBorder="0" applyProtection="0"/>
  </cellStyleXfs>
  <cellXfs count="4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3" fontId="1" fillId="0" borderId="4" xfId="0" applyNumberFormat="1" applyFont="1" applyBorder="1" applyAlignment="1">
      <alignment horizontal="center" vertical="center" wrapText="1"/>
    </xf>
    <xf numFmtId="43" fontId="1" fillId="0" borderId="3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 wrapText="1"/>
    </xf>
    <xf numFmtId="43" fontId="5" fillId="0" borderId="3" xfId="1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43" fontId="7" fillId="0" borderId="1" xfId="1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/>
    <xf numFmtId="0" fontId="2" fillId="0" borderId="0" xfId="0" applyFont="1" applyAlignment="1" applyProtection="1">
      <alignment wrapText="1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wrapText="1"/>
      <protection locked="0"/>
    </xf>
    <xf numFmtId="165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7" fillId="0" borderId="7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23760</xdr:colOff>
      <xdr:row>4</xdr:row>
      <xdr:rowOff>954720</xdr:rowOff>
    </xdr:from>
    <xdr:to>
      <xdr:col>10</xdr:col>
      <xdr:colOff>1800</xdr:colOff>
      <xdr:row>4</xdr:row>
      <xdr:rowOff>1301760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/>
      </xdr:blipFill>
      <xdr:spPr bwMode="auto"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23760</xdr:colOff>
      <xdr:row>4</xdr:row>
      <xdr:rowOff>923039</xdr:rowOff>
    </xdr:from>
    <xdr:to>
      <xdr:col>8</xdr:col>
      <xdr:colOff>1024650</xdr:colOff>
      <xdr:row>4</xdr:row>
      <xdr:rowOff>1364759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/>
        <a:stretch/>
      </xdr:blipFill>
      <xdr:spPr bwMode="auto"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54427</xdr:colOff>
      <xdr:row>4</xdr:row>
      <xdr:rowOff>2676245</xdr:rowOff>
    </xdr:from>
    <xdr:to>
      <xdr:col>10</xdr:col>
      <xdr:colOff>1020534</xdr:colOff>
      <xdr:row>4</xdr:row>
      <xdr:rowOff>3020786</xdr:rowOff>
    </xdr:to>
    <xdr:pic>
      <xdr:nvPicPr>
        <xdr:cNvPr id="4" name="Picture 5"/>
        <xdr:cNvPicPr/>
      </xdr:nvPicPr>
      <xdr:blipFill>
        <a:blip xmlns:r="http://schemas.openxmlformats.org/officeDocument/2006/relationships" r:embed="rId3" cstate="print"/>
        <a:stretch/>
      </xdr:blipFill>
      <xdr:spPr bwMode="auto"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282600</xdr:colOff>
      <xdr:row>4</xdr:row>
      <xdr:rowOff>1404360</xdr:rowOff>
    </xdr:from>
    <xdr:to>
      <xdr:col>10</xdr:col>
      <xdr:colOff>447840</xdr:colOff>
      <xdr:row>4</xdr:row>
      <xdr:rowOff>1632960</xdr:rowOff>
    </xdr:to>
    <xdr:pic>
      <xdr:nvPicPr>
        <xdr:cNvPr id="5" name="Picture 6"/>
        <xdr:cNvPicPr/>
      </xdr:nvPicPr>
      <xdr:blipFill>
        <a:blip xmlns:r="http://schemas.openxmlformats.org/officeDocument/2006/relationships" r:embed="rId4" cstate="print"/>
        <a:stretch/>
      </xdr:blipFill>
      <xdr:spPr bwMode="auto"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14"/>
  <sheetViews>
    <sheetView tabSelected="1" view="pageBreakPreview" topLeftCell="A4" zoomScaleSheetLayoutView="100" workbookViewId="0">
      <selection activeCell="N5" sqref="N5"/>
    </sheetView>
  </sheetViews>
  <sheetFormatPr defaultRowHeight="15"/>
  <cols>
    <col min="1" max="1" width="4.85546875" style="1" customWidth="1"/>
    <col min="2" max="2" width="38.42578125" style="1" customWidth="1"/>
    <col min="3" max="3" width="6.85546875" style="1" customWidth="1"/>
    <col min="4" max="4" width="6.7109375" style="1" customWidth="1"/>
    <col min="5" max="7" width="15" style="1" customWidth="1"/>
    <col min="8" max="8" width="19.7109375" style="1" customWidth="1"/>
    <col min="9" max="9" width="15.42578125" style="1" customWidth="1"/>
    <col min="10" max="10" width="14.28515625" style="1" customWidth="1"/>
    <col min="11" max="11" width="15.5703125" style="1" customWidth="1"/>
    <col min="12" max="12" width="12.5703125" style="1" customWidth="1"/>
    <col min="13" max="13" width="14.28515625" style="1" customWidth="1"/>
    <col min="14" max="14" width="15.5703125" style="1" customWidth="1"/>
    <col min="15" max="255" width="9.28515625" style="1" customWidth="1"/>
    <col min="256" max="1023" width="9.28515625" customWidth="1"/>
  </cols>
  <sheetData>
    <row r="1" spans="1:15" ht="84" customHeight="1">
      <c r="J1" s="36"/>
      <c r="K1" s="37"/>
      <c r="L1" s="37"/>
      <c r="M1" s="37"/>
      <c r="N1" s="37"/>
    </row>
    <row r="2" spans="1:15" s="2" customFormat="1" ht="100.5" customHeight="1">
      <c r="A2" s="38" t="s">
        <v>25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s="2" customFormat="1" ht="48.75" customHeight="1">
      <c r="A3" s="3"/>
      <c r="B3" s="3" t="s">
        <v>0</v>
      </c>
      <c r="C3" s="39" t="s">
        <v>1</v>
      </c>
      <c r="D3" s="39"/>
      <c r="E3" s="39"/>
      <c r="F3" s="39"/>
      <c r="G3" s="39"/>
      <c r="H3" s="39"/>
      <c r="I3" s="39"/>
      <c r="J3" s="39"/>
      <c r="K3" s="39"/>
      <c r="L3" s="39"/>
      <c r="M3" s="3"/>
      <c r="N3" s="3"/>
    </row>
    <row r="4" spans="1:15" ht="39" customHeight="1">
      <c r="A4" s="40" t="s">
        <v>2</v>
      </c>
      <c r="B4" s="41" t="s">
        <v>3</v>
      </c>
      <c r="C4" s="40" t="s">
        <v>4</v>
      </c>
      <c r="D4" s="40" t="s">
        <v>5</v>
      </c>
      <c r="E4" s="40" t="s">
        <v>6</v>
      </c>
      <c r="F4" s="40"/>
      <c r="G4" s="40"/>
      <c r="H4" s="42" t="s">
        <v>7</v>
      </c>
      <c r="I4" s="42"/>
      <c r="J4" s="42"/>
      <c r="K4" s="43" t="s">
        <v>8</v>
      </c>
      <c r="L4" s="43"/>
      <c r="M4" s="43"/>
      <c r="N4" s="43"/>
    </row>
    <row r="5" spans="1:15" ht="244.5" customHeight="1">
      <c r="A5" s="40"/>
      <c r="B5" s="41"/>
      <c r="C5" s="40"/>
      <c r="D5" s="40"/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</row>
    <row r="6" spans="1:15" ht="117.75" customHeight="1">
      <c r="A6" s="5">
        <v>1</v>
      </c>
      <c r="B6" s="14" t="s">
        <v>24</v>
      </c>
      <c r="C6" s="6" t="s">
        <v>23</v>
      </c>
      <c r="D6" s="7">
        <v>1</v>
      </c>
      <c r="E6" s="8">
        <v>14555</v>
      </c>
      <c r="F6" s="8">
        <v>16300</v>
      </c>
      <c r="G6" s="9">
        <v>19500</v>
      </c>
      <c r="H6" s="10">
        <f t="shared" ref="H6" si="0">AVERAGE(E6:G6)</f>
        <v>16785</v>
      </c>
      <c r="I6" s="11">
        <f t="shared" ref="I6" si="1">SQRT(((SUM((POWER(G6-H6,2)),(POWER(F6-H6,2)),(POWER(E6-H6,2)))/(COLUMNS(E6:G6)-1))))</f>
        <v>2507.9224469668115</v>
      </c>
      <c r="J6" s="11">
        <f t="shared" ref="J6" si="2">I6/H6*100</f>
        <v>14.941450384073946</v>
      </c>
      <c r="K6" s="10">
        <f t="shared" ref="K6" si="3">((D6/3)*(SUM(E6:G6)))</f>
        <v>16785</v>
      </c>
      <c r="L6" s="12">
        <f t="shared" ref="L6" si="4">K6/D6</f>
        <v>16785</v>
      </c>
      <c r="M6" s="13">
        <f t="shared" ref="M6" si="5">MIN(E6:G6)</f>
        <v>14555</v>
      </c>
      <c r="N6" s="13">
        <f t="shared" ref="N6" si="6">M6*D6</f>
        <v>14555</v>
      </c>
    </row>
    <row r="7" spans="1:15" s="15" customFormat="1" ht="30" customHeight="1">
      <c r="A7" s="31" t="s">
        <v>19</v>
      </c>
      <c r="B7" s="32"/>
      <c r="C7" s="32"/>
      <c r="D7" s="32"/>
      <c r="E7" s="32"/>
      <c r="F7" s="32"/>
      <c r="G7" s="32"/>
      <c r="H7" s="16">
        <f>N6</f>
        <v>14555</v>
      </c>
      <c r="I7" s="17" t="s">
        <v>20</v>
      </c>
      <c r="J7" s="17"/>
      <c r="K7" s="17"/>
      <c r="L7" s="17"/>
      <c r="M7" s="17"/>
      <c r="N7" s="18"/>
    </row>
    <row r="8" spans="1:15" ht="23.25" customHeight="1">
      <c r="A8" s="33" t="s">
        <v>21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</row>
    <row r="9" spans="1:15" ht="52.5" customHeight="1">
      <c r="A9" s="34" t="s">
        <v>22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5" s="19" customFormat="1" ht="15.6" customHeight="1">
      <c r="A10" s="30"/>
      <c r="B10" s="30"/>
      <c r="C10" s="30"/>
      <c r="D10" s="21"/>
      <c r="E10" s="22"/>
      <c r="F10" s="23"/>
      <c r="G10" s="24"/>
    </row>
    <row r="11" spans="1:15" s="19" customFormat="1" ht="11.25" customHeight="1">
      <c r="A11" s="20"/>
      <c r="B11" s="20"/>
      <c r="C11" s="20"/>
      <c r="D11" s="21"/>
      <c r="E11" s="22"/>
      <c r="F11" s="23"/>
      <c r="G11" s="24"/>
    </row>
    <row r="12" spans="1:15" s="25" customFormat="1" ht="21" customHeight="1">
      <c r="A12" s="26"/>
      <c r="B12" s="26"/>
      <c r="C12" s="26"/>
      <c r="D12" s="2"/>
      <c r="E12" s="27"/>
      <c r="F12" s="28"/>
      <c r="G12" s="29"/>
    </row>
    <row r="13" spans="1:15" s="2" customFormat="1" ht="19.5" customHeight="1">
      <c r="A13" s="35"/>
      <c r="B13" s="35"/>
    </row>
    <row r="14" spans="1:15" s="19" customFormat="1" ht="15.75">
      <c r="A14" s="30"/>
      <c r="B14" s="30"/>
      <c r="C14" s="30"/>
      <c r="D14" s="21"/>
      <c r="E14" s="22"/>
      <c r="F14" s="23"/>
      <c r="G14" s="24"/>
    </row>
  </sheetData>
  <mergeCells count="16">
    <mergeCell ref="J1:N1"/>
    <mergeCell ref="A2:O2"/>
    <mergeCell ref="C3:L3"/>
    <mergeCell ref="A4:A5"/>
    <mergeCell ref="B4:B5"/>
    <mergeCell ref="C4:C5"/>
    <mergeCell ref="D4:D5"/>
    <mergeCell ref="E4:G4"/>
    <mergeCell ref="H4:J4"/>
    <mergeCell ref="K4:N4"/>
    <mergeCell ref="A14:C14"/>
    <mergeCell ref="A7:G7"/>
    <mergeCell ref="A8:N8"/>
    <mergeCell ref="A9:N9"/>
    <mergeCell ref="A10:C10"/>
    <mergeCell ref="A13:B13"/>
  </mergeCells>
  <printOptions gridLines="1"/>
  <pageMargins left="0.31496062992125984" right="0.31496062992125984" top="0.35433070866141736" bottom="0.35433070866141736" header="0.31496062992125984" footer="0.31496062992125984"/>
  <pageSetup paperSize="9" scale="65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Пользователь Windows</cp:lastModifiedBy>
  <cp:revision>2</cp:revision>
  <dcterms:created xsi:type="dcterms:W3CDTF">2014-01-15T21:15:09Z</dcterms:created>
  <dcterms:modified xsi:type="dcterms:W3CDTF">2026-09-21T10:07:45Z</dcterms:modified>
  <cp:category/>
  <cp:contentStatus/>
</cp:coreProperties>
</file>